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" yWindow="264" windowWidth="13380" windowHeight="3276"/>
  </bookViews>
  <sheets>
    <sheet name="Property Eligibility" sheetId="1" r:id="rId1"/>
    <sheet name="Postcode List" sheetId="2" state="hidden" r:id="rId2"/>
    <sheet name="LTVs" sheetId="3" state="hidden" r:id="rId3"/>
    <sheet name="Lease" sheetId="4" state="hidden" r:id="rId4"/>
  </sheets>
  <calcPr calcId="145621"/>
</workbook>
</file>

<file path=xl/calcChain.xml><?xml version="1.0" encoding="utf-8"?>
<calcChain xmlns="http://schemas.openxmlformats.org/spreadsheetml/2006/main">
  <c r="G14" i="1" l="1"/>
  <c r="I16" i="1" s="1"/>
  <c r="C5" i="1" l="1"/>
  <c r="C4" i="1"/>
  <c r="H21" i="3"/>
  <c r="H22" i="3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20" i="3"/>
  <c r="H5" i="3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4" i="3"/>
  <c r="E5" i="3"/>
  <c r="E6" i="3"/>
  <c r="E7" i="3"/>
  <c r="E8" i="3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4" i="3"/>
  <c r="C23" i="1" l="1"/>
  <c r="C22" i="1"/>
  <c r="F3" i="1" l="1"/>
  <c r="F5" i="1" l="1"/>
  <c r="D13" i="1" s="1"/>
  <c r="D3" i="1" s="1"/>
  <c r="E1" i="1" l="1"/>
  <c r="E2" i="1" s="1"/>
  <c r="D1" i="1"/>
  <c r="D2" i="1" s="1"/>
  <c r="G2" i="1" l="1"/>
</calcChain>
</file>

<file path=xl/sharedStrings.xml><?xml version="1.0" encoding="utf-8"?>
<sst xmlns="http://schemas.openxmlformats.org/spreadsheetml/2006/main" count="285" uniqueCount="166">
  <si>
    <t>Is the property the customer's main residence?</t>
  </si>
  <si>
    <t>Has the property flooded in the last 15 years?</t>
  </si>
  <si>
    <t>Is the property age-restricted or sheltered?</t>
  </si>
  <si>
    <t>Is the property over six storeys?</t>
  </si>
  <si>
    <t>Postcode</t>
  </si>
  <si>
    <t>Inside M25?</t>
  </si>
  <si>
    <t>Inside?</t>
  </si>
  <si>
    <t>E</t>
  </si>
  <si>
    <t>N</t>
  </si>
  <si>
    <t>SE</t>
  </si>
  <si>
    <t>NW</t>
  </si>
  <si>
    <t>EC</t>
  </si>
  <si>
    <t>WC</t>
  </si>
  <si>
    <t>W</t>
  </si>
  <si>
    <t>SW</t>
  </si>
  <si>
    <t>IG</t>
  </si>
  <si>
    <t>RM</t>
  </si>
  <si>
    <t>DA</t>
  </si>
  <si>
    <t>BR</t>
  </si>
  <si>
    <t>CR</t>
  </si>
  <si>
    <t>SM</t>
  </si>
  <si>
    <t>KT</t>
  </si>
  <si>
    <t>TW</t>
  </si>
  <si>
    <t>SL</t>
  </si>
  <si>
    <t>UB</t>
  </si>
  <si>
    <t>HA</t>
  </si>
  <si>
    <t>WD</t>
  </si>
  <si>
    <t>EN</t>
  </si>
  <si>
    <t>Inner M25</t>
  </si>
  <si>
    <t>CB</t>
  </si>
  <si>
    <t>IP</t>
  </si>
  <si>
    <t>NR</t>
  </si>
  <si>
    <t>PE</t>
  </si>
  <si>
    <t>CM</t>
  </si>
  <si>
    <t>CO</t>
  </si>
  <si>
    <t>SS</t>
  </si>
  <si>
    <t>SG</t>
  </si>
  <si>
    <t>LN</t>
  </si>
  <si>
    <t>NG</t>
  </si>
  <si>
    <t>TS</t>
  </si>
  <si>
    <t>DL</t>
  </si>
  <si>
    <t>DH</t>
  </si>
  <si>
    <t>NE</t>
  </si>
  <si>
    <t>SR</t>
  </si>
  <si>
    <t>CA</t>
  </si>
  <si>
    <t>BB</t>
  </si>
  <si>
    <t>FY</t>
  </si>
  <si>
    <t>BL</t>
  </si>
  <si>
    <t>CH</t>
  </si>
  <si>
    <t>CW</t>
  </si>
  <si>
    <t>LA</t>
  </si>
  <si>
    <t>L</t>
  </si>
  <si>
    <t>M</t>
  </si>
  <si>
    <t>OL</t>
  </si>
  <si>
    <t>PR</t>
  </si>
  <si>
    <t>SK</t>
  </si>
  <si>
    <t>WA</t>
  </si>
  <si>
    <t>WN</t>
  </si>
  <si>
    <t>BT</t>
  </si>
  <si>
    <t>AB</t>
  </si>
  <si>
    <t>DG</t>
  </si>
  <si>
    <t>DD</t>
  </si>
  <si>
    <t>EH</t>
  </si>
  <si>
    <t>FK</t>
  </si>
  <si>
    <t>TD</t>
  </si>
  <si>
    <t>G</t>
  </si>
  <si>
    <t>IV</t>
  </si>
  <si>
    <t>KA</t>
  </si>
  <si>
    <t>KY</t>
  </si>
  <si>
    <t>KW</t>
  </si>
  <si>
    <t>ZE</t>
  </si>
  <si>
    <t>ML</t>
  </si>
  <si>
    <t>PA</t>
  </si>
  <si>
    <t>PH</t>
  </si>
  <si>
    <t>BN</t>
  </si>
  <si>
    <t>CT</t>
  </si>
  <si>
    <t>GU</t>
  </si>
  <si>
    <t>HP</t>
  </si>
  <si>
    <t>LU</t>
  </si>
  <si>
    <t>ME</t>
  </si>
  <si>
    <t>MK</t>
  </si>
  <si>
    <t>OX</t>
  </si>
  <si>
    <t>PO</t>
  </si>
  <si>
    <t>RG</t>
  </si>
  <si>
    <t>RH</t>
  </si>
  <si>
    <t>AL</t>
  </si>
  <si>
    <t>SO</t>
  </si>
  <si>
    <t>TN</t>
  </si>
  <si>
    <t>BA</t>
  </si>
  <si>
    <t>BH</t>
  </si>
  <si>
    <t>BS</t>
  </si>
  <si>
    <t>DT</t>
  </si>
  <si>
    <t>EX</t>
  </si>
  <si>
    <t>GL</t>
  </si>
  <si>
    <t>PL</t>
  </si>
  <si>
    <t>SP</t>
  </si>
  <si>
    <t>SN</t>
  </si>
  <si>
    <t>TA</t>
  </si>
  <si>
    <t>TQ</t>
  </si>
  <si>
    <t>TR</t>
  </si>
  <si>
    <t>CF</t>
  </si>
  <si>
    <t>LD</t>
  </si>
  <si>
    <t>LL</t>
  </si>
  <si>
    <t>NP</t>
  </si>
  <si>
    <t>SA</t>
  </si>
  <si>
    <t>DE</t>
  </si>
  <si>
    <t>LE</t>
  </si>
  <si>
    <t>NN</t>
  </si>
  <si>
    <t>B</t>
  </si>
  <si>
    <t>CV</t>
  </si>
  <si>
    <t>DY</t>
  </si>
  <si>
    <t>HR</t>
  </si>
  <si>
    <t>SY</t>
  </si>
  <si>
    <t>ST</t>
  </si>
  <si>
    <t>TF</t>
  </si>
  <si>
    <t>WS</t>
  </si>
  <si>
    <t>WV</t>
  </si>
  <si>
    <t>WR</t>
  </si>
  <si>
    <t>BD</t>
  </si>
  <si>
    <t>DN</t>
  </si>
  <si>
    <t>HX</t>
  </si>
  <si>
    <t>HG</t>
  </si>
  <si>
    <t>HD</t>
  </si>
  <si>
    <t>HU</t>
  </si>
  <si>
    <t>LS</t>
  </si>
  <si>
    <t>S</t>
  </si>
  <si>
    <t>WF</t>
  </si>
  <si>
    <t>YO</t>
  </si>
  <si>
    <t>Outer M25</t>
  </si>
  <si>
    <t>Is the property ex-local authority?</t>
  </si>
  <si>
    <t>Is the property listed?</t>
  </si>
  <si>
    <t>Is the property a self-build or barn conversion?</t>
  </si>
  <si>
    <t>Has the property undergone significant alterations?</t>
  </si>
  <si>
    <t>Loan Amount Required</t>
  </si>
  <si>
    <t>Youngest Customer Age</t>
  </si>
  <si>
    <t>Max Desktop LTV</t>
  </si>
  <si>
    <t>Max Usual LTV</t>
  </si>
  <si>
    <t>Desktop Max Loan</t>
  </si>
  <si>
    <t>Full Vals Max Loan</t>
  </si>
  <si>
    <t>Security Address Postcode</t>
  </si>
  <si>
    <t>Full Valuation Max Loan</t>
  </si>
  <si>
    <t>Does the property have land over two acres?</t>
  </si>
  <si>
    <t>How many bedrooms does the property have?</t>
  </si>
  <si>
    <t>Are you looking to receive a quote on a desktop valuation basis?</t>
  </si>
  <si>
    <t>If we are unable to facilitate a desktop valuation, would you like a quote for a full valuation?</t>
  </si>
  <si>
    <t>Security Address House Number / Name</t>
  </si>
  <si>
    <t xml:space="preserve">Is the property in good condition? i.e. no structural damage, no outdated fittings, no damp, no works outstanding etc. </t>
  </si>
  <si>
    <t>If acceptable for desktop valuations, will a valuer be able to access and assess all parts of the property when full valuation takes place in future?</t>
  </si>
  <si>
    <t>Next Steps</t>
  </si>
  <si>
    <r>
      <t xml:space="preserve">Is the property standard construction? 
</t>
    </r>
    <r>
      <rPr>
        <b/>
        <sz val="11"/>
        <color theme="1"/>
        <rFont val="Calibri"/>
        <family val="2"/>
        <scheme val="minor"/>
      </rPr>
      <t>Walls</t>
    </r>
    <r>
      <rPr>
        <sz val="11"/>
        <color theme="1"/>
        <rFont val="Calibri"/>
        <family val="2"/>
        <scheme val="minor"/>
      </rPr>
      <t xml:space="preserve"> - Brick, Stone, Timber Post-1960 
</t>
    </r>
    <r>
      <rPr>
        <b/>
        <sz val="11"/>
        <color theme="1"/>
        <rFont val="Calibri"/>
        <family val="2"/>
        <scheme val="minor"/>
      </rPr>
      <t>Roof</t>
    </r>
    <r>
      <rPr>
        <sz val="11"/>
        <color theme="1"/>
        <rFont val="Calibri"/>
        <family val="2"/>
        <scheme val="minor"/>
      </rPr>
      <t xml:space="preserve"> - Pitched - Tile, Slate</t>
    </r>
  </si>
  <si>
    <t>Property Tenure</t>
  </si>
  <si>
    <t xml:space="preserve">Age </t>
  </si>
  <si>
    <t>Term Left</t>
  </si>
  <si>
    <t>Lease Years Remaining (If Leasehold or Share of Freehold)</t>
  </si>
  <si>
    <t>Lease Term Calculator</t>
  </si>
  <si>
    <t>Was the property built in the last three years or before 1850?</t>
  </si>
  <si>
    <t>Property Type</t>
  </si>
  <si>
    <t>Property Sub-Type</t>
  </si>
  <si>
    <t>Number of Reception Rooms</t>
  </si>
  <si>
    <t>Number of Garages</t>
  </si>
  <si>
    <t>Standard Utilities In Place? (Please use additional info if not)</t>
  </si>
  <si>
    <t>Please complete any additional information LV= or the surveyor should be aware of here relating to the property. This may be surrounding non-standard utilities, or a reason as to why the property may be considered to be worth more than others nearby.</t>
  </si>
  <si>
    <t>Please complete all green boxes accurately. This will ensure our surveyor's value is as accurate as possible and that we can best assist with your enquiry.</t>
  </si>
  <si>
    <t>Estimated Property Value</t>
  </si>
  <si>
    <t>32220-2020 04/20</t>
  </si>
  <si>
    <t>Does the property have flat roof totalling more than 30%?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</si>
</sst>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b/>
      <sz val="11"/>
      <name val="Calibri"/>
      <family val="2"/>
      <scheme val="minor"/>
    </font>
    <font>
      <sz val="11.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164" fontId="2" fillId="2" borderId="0" xfId="0" applyNumberFormat="1" applyFont="1" applyFill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 applyAlignment="1">
      <alignment horizontal="center" vertical="center"/>
    </xf>
    <xf numFmtId="0" fontId="0" fillId="3" borderId="21" xfId="0" applyFont="1" applyFill="1" applyBorder="1" applyAlignment="1" applyProtection="1">
      <alignment horizontal="center" vertical="center"/>
      <protection locked="0"/>
    </xf>
    <xf numFmtId="0" fontId="0" fillId="3" borderId="23" xfId="0" applyFont="1" applyFill="1" applyBorder="1" applyAlignment="1" applyProtection="1">
      <alignment horizontal="center" vertical="center"/>
      <protection locked="0"/>
    </xf>
    <xf numFmtId="164" fontId="0" fillId="3" borderId="21" xfId="0" applyNumberFormat="1" applyFont="1" applyFill="1" applyBorder="1" applyAlignment="1" applyProtection="1">
      <alignment horizontal="center" vertical="center"/>
      <protection locked="0"/>
    </xf>
    <xf numFmtId="164" fontId="0" fillId="3" borderId="15" xfId="0" applyNumberFormat="1" applyFont="1" applyFill="1" applyBorder="1" applyAlignment="1" applyProtection="1">
      <alignment horizontal="center" vertical="center"/>
      <protection locked="0"/>
    </xf>
    <xf numFmtId="164" fontId="0" fillId="3" borderId="26" xfId="0" applyNumberFormat="1" applyFont="1" applyFill="1" applyBorder="1" applyAlignment="1" applyProtection="1">
      <alignment horizontal="center" vertical="center"/>
      <protection locked="0"/>
    </xf>
    <xf numFmtId="1" fontId="0" fillId="3" borderId="27" xfId="0" applyNumberFormat="1" applyFont="1" applyFill="1" applyBorder="1" applyAlignment="1" applyProtection="1">
      <alignment horizontal="center" vertical="center"/>
      <protection locked="0"/>
    </xf>
    <xf numFmtId="164" fontId="0" fillId="3" borderId="27" xfId="0" applyNumberFormat="1" applyFont="1" applyFill="1" applyBorder="1" applyAlignment="1" applyProtection="1">
      <alignment horizontal="center" vertical="center"/>
      <protection locked="0"/>
    </xf>
    <xf numFmtId="0" fontId="0" fillId="3" borderId="27" xfId="0" applyFont="1" applyFill="1" applyBorder="1" applyAlignment="1" applyProtection="1">
      <alignment horizontal="center" vertical="center"/>
      <protection locked="0"/>
    </xf>
    <xf numFmtId="0" fontId="0" fillId="3" borderId="28" xfId="0" applyFont="1" applyFill="1" applyBorder="1" applyAlignment="1" applyProtection="1">
      <alignment horizontal="center" vertical="center"/>
      <protection locked="0"/>
    </xf>
    <xf numFmtId="0" fontId="0" fillId="3" borderId="33" xfId="0" applyFont="1" applyFill="1" applyBorder="1" applyAlignment="1" applyProtection="1">
      <alignment horizontal="center" vertical="center"/>
      <protection locked="0"/>
    </xf>
    <xf numFmtId="0" fontId="0" fillId="4" borderId="20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 wrapText="1"/>
    </xf>
    <xf numFmtId="0" fontId="4" fillId="2" borderId="0" xfId="0" applyFont="1" applyFill="1"/>
    <xf numFmtId="164" fontId="0" fillId="4" borderId="12" xfId="0" applyNumberFormat="1" applyFill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9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3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1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 applyProtection="1">
      <alignment horizontal="center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0" fontId="0" fillId="3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59056</xdr:colOff>
      <xdr:row>33</xdr:row>
      <xdr:rowOff>381000</xdr:rowOff>
    </xdr:from>
    <xdr:to>
      <xdr:col>26</xdr:col>
      <xdr:colOff>172720</xdr:colOff>
      <xdr:row>42</xdr:row>
      <xdr:rowOff>66895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53696" y="5643880"/>
          <a:ext cx="4380864" cy="2276695"/>
        </a:xfrm>
        <a:prstGeom prst="rect">
          <a:avLst/>
        </a:prstGeom>
      </xdr:spPr>
    </xdr:pic>
    <xdr:clientData/>
  </xdr:twoCellAnchor>
  <xdr:twoCellAnchor editAs="oneCell">
    <xdr:from>
      <xdr:col>22</xdr:col>
      <xdr:colOff>247288</xdr:colOff>
      <xdr:row>19</xdr:row>
      <xdr:rowOff>68580</xdr:rowOff>
    </xdr:from>
    <xdr:to>
      <xdr:col>24</xdr:col>
      <xdr:colOff>24202</xdr:colOff>
      <xdr:row>25</xdr:row>
      <xdr:rowOff>13962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70728" y="2750820"/>
          <a:ext cx="996114" cy="1062982"/>
        </a:xfrm>
        <a:prstGeom prst="rect">
          <a:avLst/>
        </a:prstGeom>
      </xdr:spPr>
    </xdr:pic>
    <xdr:clientData/>
  </xdr:twoCellAnchor>
  <xdr:twoCellAnchor editAs="oneCell">
    <xdr:from>
      <xdr:col>15</xdr:col>
      <xdr:colOff>497840</xdr:colOff>
      <xdr:row>7</xdr:row>
      <xdr:rowOff>173976</xdr:rowOff>
    </xdr:from>
    <xdr:to>
      <xdr:col>28</xdr:col>
      <xdr:colOff>537702</xdr:colOff>
      <xdr:row>23</xdr:row>
      <xdr:rowOff>24841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54080" y="387336"/>
          <a:ext cx="7964662" cy="3051265"/>
        </a:xfrm>
        <a:prstGeom prst="rect">
          <a:avLst/>
        </a:prstGeom>
      </xdr:spPr>
    </xdr:pic>
    <xdr:clientData/>
  </xdr:twoCellAnchor>
  <xdr:twoCellAnchor>
    <xdr:from>
      <xdr:col>9</xdr:col>
      <xdr:colOff>50801</xdr:colOff>
      <xdr:row>7</xdr:row>
      <xdr:rowOff>182880</xdr:rowOff>
    </xdr:from>
    <xdr:to>
      <xdr:col>15</xdr:col>
      <xdr:colOff>454025</xdr:colOff>
      <xdr:row>33</xdr:row>
      <xdr:rowOff>454026</xdr:rowOff>
    </xdr:to>
    <xdr:grpSp>
      <xdr:nvGrpSpPr>
        <xdr:cNvPr id="12" name="Group 11"/>
        <xdr:cNvGrpSpPr/>
      </xdr:nvGrpSpPr>
      <xdr:grpSpPr>
        <a:xfrm>
          <a:off x="7457441" y="406400"/>
          <a:ext cx="3552824" cy="5310506"/>
          <a:chOff x="-5418666" y="146647"/>
          <a:chExt cx="6305052" cy="5163110"/>
        </a:xfrm>
        <a:scene3d>
          <a:camera prst="orthographicFront"/>
          <a:lightRig rig="flat" dir="t"/>
        </a:scene3d>
      </xdr:grpSpPr>
      <xdr:sp macro="" textlink="">
        <xdr:nvSpPr>
          <xdr:cNvPr id="13" name="Rectangle 12"/>
          <xdr:cNvSpPr/>
        </xdr:nvSpPr>
        <xdr:spPr>
          <a:xfrm>
            <a:off x="-5418666" y="213672"/>
            <a:ext cx="6305052" cy="4991323"/>
          </a:xfrm>
          <a:prstGeom prst="rect">
            <a:avLst/>
          </a:prstGeom>
          <a:sp3d prstMaterial="plastic">
            <a:bevelT w="120900" h="88900"/>
            <a:bevelB w="88900" h="31750" prst="angle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14" name="Rectangle 13"/>
          <xdr:cNvSpPr/>
        </xdr:nvSpPr>
        <xdr:spPr>
          <a:xfrm>
            <a:off x="-5335046" y="146647"/>
            <a:ext cx="6054188" cy="5163110"/>
          </a:xfrm>
          <a:prstGeom prst="rect">
            <a:avLst/>
          </a:prstGeom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57150" tIns="57150" rIns="57150" bIns="57150" numCol="1" spcCol="1270" anchor="ctr" anchorCtr="0">
            <a:noAutofit/>
          </a:bodyPr>
          <a:lstStyle/>
          <a:p>
            <a:pPr lvl="0" algn="ctr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100" kern="1200"/>
              <a:t>Please note, if acceptable for a desktop valuation, surveyors will use this information as a base for their assessment. Whilst validation will take place, we are relying on the information provided by you and your customer being accurate.</a:t>
            </a:r>
          </a:p>
          <a:p>
            <a:pPr lvl="0" algn="ctr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100" kern="1200"/>
              <a:t> </a:t>
            </a:r>
            <a:endParaRPr lang="en-GB" sz="1100" kern="1200"/>
          </a:p>
          <a:p>
            <a:pPr lvl="0" algn="ctr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100" kern="1200"/>
              <a:t>If accepted on a desktop valuation basis and the case completes, a full valuation will need to be undertaken as soon as government advice permits.</a:t>
            </a:r>
          </a:p>
          <a:p>
            <a:pPr lvl="0" algn="ctr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100" kern="1200"/>
              <a:t> </a:t>
            </a:r>
            <a:endParaRPr lang="en-GB" sz="1100" kern="1200"/>
          </a:p>
          <a:p>
            <a:pPr lvl="0" algn="ctr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100" kern="1200"/>
              <a:t>If any information is found to be </a:t>
            </a:r>
            <a:r>
              <a:rPr lang="en-US" sz="1100" b="1" kern="1200"/>
              <a:t>deliberately</a:t>
            </a:r>
            <a:r>
              <a:rPr lang="en-US" sz="1100" kern="1200"/>
              <a:t> incorrect at any stage, LV= may:</a:t>
            </a:r>
            <a:endParaRPr lang="en-GB" sz="1100" kern="1200"/>
          </a:p>
          <a:p>
            <a:pPr lvl="0" algn="ctr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GB" sz="1100" kern="1200"/>
              <a:t>- Reject the application.</a:t>
            </a:r>
          </a:p>
          <a:p>
            <a:pPr lvl="0" algn="ctr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100" kern="1200"/>
              <a:t>- Amend the Lifetime Mortgage to record the correct information, apply any relevant terms and conditions and collect any additional monies due including any administration charges.</a:t>
            </a:r>
          </a:p>
          <a:p>
            <a:pPr lvl="0" algn="ctr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100" kern="1200"/>
              <a:t>- Not</a:t>
            </a:r>
            <a:r>
              <a:rPr lang="en-US" sz="1100" kern="1200" baseline="0"/>
              <a:t> allow additional borrowing in future.</a:t>
            </a:r>
            <a:endParaRPr lang="en-GB" sz="1100" kern="1200"/>
          </a:p>
          <a:p>
            <a:pPr lvl="0" algn="ctr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100" kern="1200"/>
              <a:t>- Recover any costs incurred and not return any monies paid.</a:t>
            </a:r>
            <a:endParaRPr lang="en-GB" sz="1100" kern="1200"/>
          </a:p>
          <a:p>
            <a:pPr lvl="0" algn="ctr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100" kern="1200"/>
              <a:t>- Review our position regarding</a:t>
            </a:r>
            <a:r>
              <a:rPr lang="en-US" sz="1100" kern="1200" baseline="0"/>
              <a:t> further business submitted. </a:t>
            </a:r>
            <a:r>
              <a:rPr lang="en-GB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If we establish that you knowingly submitted an application for a property which would be declined with a physical valuation, we will be unable to accept further business from you.</a:t>
            </a:r>
            <a:endParaRPr lang="en-US" sz="1100" kern="1200"/>
          </a:p>
          <a:p>
            <a:pPr lvl="0" algn="ctr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n-GB" sz="1100" kern="1200"/>
          </a:p>
          <a:p>
            <a:pPr lvl="0" algn="ctr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100" kern="1200"/>
              <a:t>If you are unsure how to answer any of the questions, please contact us and we will be happy to help.</a:t>
            </a:r>
            <a:endParaRPr lang="en-GB" sz="1100" kern="1200"/>
          </a:p>
        </xdr:txBody>
      </xdr:sp>
    </xdr:grpSp>
    <xdr:clientData/>
  </xdr:twoCellAnchor>
  <xdr:twoCellAnchor editAs="oneCell">
    <xdr:from>
      <xdr:col>7</xdr:col>
      <xdr:colOff>42936</xdr:colOff>
      <xdr:row>8</xdr:row>
      <xdr:rowOff>50418</xdr:rowOff>
    </xdr:from>
    <xdr:to>
      <xdr:col>8</xdr:col>
      <xdr:colOff>177240</xdr:colOff>
      <xdr:row>9</xdr:row>
      <xdr:rowOff>65453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08614">
          <a:off x="5986536" y="466978"/>
          <a:ext cx="235904" cy="208075"/>
        </a:xfrm>
        <a:prstGeom prst="rect">
          <a:avLst/>
        </a:prstGeom>
      </xdr:spPr>
    </xdr:pic>
    <xdr:clientData/>
  </xdr:twoCellAnchor>
  <xdr:twoCellAnchor editAs="oneCell">
    <xdr:from>
      <xdr:col>21</xdr:col>
      <xdr:colOff>69851</xdr:colOff>
      <xdr:row>27</xdr:row>
      <xdr:rowOff>11430</xdr:rowOff>
    </xdr:from>
    <xdr:to>
      <xdr:col>22</xdr:col>
      <xdr:colOff>428695</xdr:colOff>
      <xdr:row>32</xdr:row>
      <xdr:rowOff>19357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283691" y="4177030"/>
          <a:ext cx="968444" cy="922327"/>
        </a:xfrm>
        <a:prstGeom prst="rect">
          <a:avLst/>
        </a:prstGeom>
      </xdr:spPr>
    </xdr:pic>
    <xdr:clientData/>
  </xdr:twoCellAnchor>
  <xdr:twoCellAnchor editAs="oneCell">
    <xdr:from>
      <xdr:col>16</xdr:col>
      <xdr:colOff>487681</xdr:colOff>
      <xdr:row>19</xdr:row>
      <xdr:rowOff>93345</xdr:rowOff>
    </xdr:from>
    <xdr:to>
      <xdr:col>18</xdr:col>
      <xdr:colOff>236925</xdr:colOff>
      <xdr:row>24</xdr:row>
      <xdr:rowOff>25612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653521" y="2775585"/>
          <a:ext cx="968444" cy="866987"/>
        </a:xfrm>
        <a:prstGeom prst="rect">
          <a:avLst/>
        </a:prstGeom>
      </xdr:spPr>
    </xdr:pic>
    <xdr:clientData/>
  </xdr:twoCellAnchor>
  <xdr:twoCellAnchor editAs="oneCell">
    <xdr:from>
      <xdr:col>17</xdr:col>
      <xdr:colOff>595297</xdr:colOff>
      <xdr:row>26</xdr:row>
      <xdr:rowOff>165100</xdr:rowOff>
    </xdr:from>
    <xdr:to>
      <xdr:col>19</xdr:col>
      <xdr:colOff>547454</xdr:colOff>
      <xdr:row>32</xdr:row>
      <xdr:rowOff>66240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370737" y="4147820"/>
          <a:ext cx="1171357" cy="998420"/>
        </a:xfrm>
        <a:prstGeom prst="rect">
          <a:avLst/>
        </a:prstGeom>
      </xdr:spPr>
    </xdr:pic>
    <xdr:clientData/>
  </xdr:twoCellAnchor>
  <xdr:twoCellAnchor editAs="oneCell">
    <xdr:from>
      <xdr:col>19</xdr:col>
      <xdr:colOff>326405</xdr:colOff>
      <xdr:row>20</xdr:row>
      <xdr:rowOff>0</xdr:rowOff>
    </xdr:from>
    <xdr:to>
      <xdr:col>21</xdr:col>
      <xdr:colOff>75565</xdr:colOff>
      <xdr:row>25</xdr:row>
      <xdr:rowOff>23406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321045" y="2865120"/>
          <a:ext cx="968360" cy="95812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8</xdr:col>
      <xdr:colOff>209323</xdr:colOff>
      <xdr:row>12</xdr:row>
      <xdr:rowOff>105690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943600" y="1168400"/>
          <a:ext cx="310923" cy="298730"/>
        </a:xfrm>
        <a:prstGeom prst="rect">
          <a:avLst/>
        </a:prstGeom>
      </xdr:spPr>
    </xdr:pic>
    <xdr:clientData/>
  </xdr:twoCellAnchor>
  <xdr:twoCellAnchor editAs="oneCell">
    <xdr:from>
      <xdr:col>7</xdr:col>
      <xdr:colOff>10160</xdr:colOff>
      <xdr:row>23</xdr:row>
      <xdr:rowOff>0</xdr:rowOff>
    </xdr:from>
    <xdr:to>
      <xdr:col>8</xdr:col>
      <xdr:colOff>219483</xdr:colOff>
      <xdr:row>24</xdr:row>
      <xdr:rowOff>105690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953760" y="3423920"/>
          <a:ext cx="310923" cy="29873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33</xdr:row>
      <xdr:rowOff>508000</xdr:rowOff>
    </xdr:from>
    <xdr:to>
      <xdr:col>18</xdr:col>
      <xdr:colOff>310923</xdr:colOff>
      <xdr:row>35</xdr:row>
      <xdr:rowOff>65050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385040" y="5770880"/>
          <a:ext cx="310923" cy="298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X62"/>
  <sheetViews>
    <sheetView tabSelected="1" topLeftCell="A6" zoomScale="75" zoomScaleNormal="75" workbookViewId="0">
      <selection activeCell="C34" sqref="C34"/>
    </sheetView>
  </sheetViews>
  <sheetFormatPr defaultRowHeight="14.4" x14ac:dyDescent="0.3"/>
  <cols>
    <col min="1" max="1" width="4.77734375" style="2" customWidth="1"/>
    <col min="2" max="2" width="58.33203125" style="6" customWidth="1"/>
    <col min="3" max="3" width="23.5546875" style="6" customWidth="1"/>
    <col min="4" max="4" width="17.109375" style="6" hidden="1" customWidth="1"/>
    <col min="5" max="5" width="17.6640625" style="6" hidden="1" customWidth="1"/>
    <col min="6" max="6" width="15.77734375" style="6" hidden="1" customWidth="1"/>
    <col min="7" max="7" width="81.5546875" style="6" hidden="1" customWidth="1"/>
    <col min="8" max="8" width="1.44140625" style="6" customWidth="1"/>
    <col min="9" max="9" width="19.88671875" style="2" customWidth="1"/>
    <col min="10" max="10" width="1.44140625" style="2" customWidth="1"/>
    <col min="11" max="16384" width="8.88671875" style="2"/>
  </cols>
  <sheetData>
    <row r="1" spans="2:24" hidden="1" x14ac:dyDescent="0.3">
      <c r="B1" s="1"/>
      <c r="C1" s="1"/>
      <c r="D1" s="1" t="e">
        <f>D25&amp;D28&amp;D31&amp;#REF!&amp;D34&amp;D36&amp;D37&amp;D38&amp;D39&amp;D40&amp;D29&amp;D30&amp;D32&amp;D33&amp;D26&amp;D27&amp;D35</f>
        <v>#REF!</v>
      </c>
      <c r="E1" s="1" t="e">
        <f>E25&amp;E28&amp;E31&amp;#REF!&amp;E34&amp;E36&amp;E37&amp;E38&amp;E39&amp;E40&amp;E29&amp;E30&amp;E32&amp;E33&amp;E26&amp;E27&amp;E35</f>
        <v>#REF!</v>
      </c>
      <c r="F1" s="1"/>
      <c r="G1" s="1"/>
      <c r="H1" s="1"/>
    </row>
    <row r="2" spans="2:24" hidden="1" x14ac:dyDescent="0.3">
      <c r="B2" s="1"/>
      <c r="C2" s="1"/>
      <c r="D2" s="1" t="e">
        <f>IF(D1="YesYesYesYesYesYesYesYesYesYesYesYesYesYesYesYesYes","Okay for desktops","No desktop permitted")</f>
        <v>#REF!</v>
      </c>
      <c r="E2" s="1" t="e">
        <f>IF(E1="YesYesYesYesYesYesYesYesYesYesYesYesYesYesYesYesYes","Okay for full vals","No full val or desktop permitted")</f>
        <v>#REF!</v>
      </c>
      <c r="F2" s="1"/>
      <c r="G2" s="1" t="e">
        <f>D2&amp;E2</f>
        <v>#REF!</v>
      </c>
      <c r="H2" s="1"/>
    </row>
    <row r="3" spans="2:24" hidden="1" x14ac:dyDescent="0.3">
      <c r="B3" s="1"/>
      <c r="C3" s="1"/>
      <c r="D3" s="1">
        <f>IF(D13="Inner M25",1000000,750000)</f>
        <v>750000</v>
      </c>
      <c r="E3" s="1"/>
      <c r="F3" s="1" t="str">
        <f>(LEFT(C13,IF(ISNUMBER(VALUE(MID(C13,2,1))),1,2)))</f>
        <v/>
      </c>
      <c r="G3" s="1"/>
      <c r="H3" s="1"/>
    </row>
    <row r="4" spans="2:24" hidden="1" x14ac:dyDescent="0.3">
      <c r="B4" s="1" t="s">
        <v>137</v>
      </c>
      <c r="C4" s="3" t="e">
        <f>C25*VLOOKUP(C26,LTVs!D3:E38,2,0)</f>
        <v>#N/A</v>
      </c>
      <c r="D4" s="1"/>
      <c r="E4" s="1"/>
      <c r="F4" s="1"/>
      <c r="G4" s="1"/>
      <c r="H4" s="1"/>
    </row>
    <row r="5" spans="2:24" ht="15" hidden="1" thickBot="1" x14ac:dyDescent="0.35">
      <c r="B5" s="1" t="s">
        <v>138</v>
      </c>
      <c r="C5" s="3" t="e">
        <f>C25*VLOOKUP(C26,LTVs!G3:H38,2,0)</f>
        <v>#N/A</v>
      </c>
      <c r="D5" s="1"/>
      <c r="E5" s="1"/>
      <c r="F5" s="1" t="e">
        <f>VLOOKUP(F3,'Postcode List'!B5:C124,2,0)</f>
        <v>#N/A</v>
      </c>
      <c r="G5" s="1"/>
      <c r="H5" s="1"/>
    </row>
    <row r="6" spans="2:24" ht="3" customHeight="1" thickBot="1" x14ac:dyDescent="0.35">
      <c r="B6" s="1"/>
      <c r="C6" s="3"/>
      <c r="D6" s="1"/>
      <c r="E6" s="1"/>
      <c r="F6" s="1"/>
      <c r="G6" s="1"/>
      <c r="H6" s="1"/>
    </row>
    <row r="7" spans="2:24" x14ac:dyDescent="0.3">
      <c r="B7" s="62" t="s">
        <v>162</v>
      </c>
      <c r="C7" s="63"/>
      <c r="D7" s="63"/>
      <c r="E7" s="63"/>
      <c r="F7" s="63"/>
      <c r="G7" s="63"/>
      <c r="H7" s="64"/>
      <c r="I7" s="57" t="s">
        <v>164</v>
      </c>
    </row>
    <row r="8" spans="2:24" ht="15" thickBot="1" x14ac:dyDescent="0.35">
      <c r="B8" s="65"/>
      <c r="C8" s="66"/>
      <c r="D8" s="66"/>
      <c r="E8" s="66"/>
      <c r="F8" s="66"/>
      <c r="G8" s="66"/>
      <c r="H8" s="67"/>
    </row>
    <row r="9" spans="2:24" ht="15" thickBot="1" x14ac:dyDescent="0.35">
      <c r="B9" s="1"/>
      <c r="C9" s="3"/>
      <c r="D9" s="1"/>
      <c r="E9" s="1"/>
      <c r="F9" s="1"/>
      <c r="G9" s="1"/>
      <c r="H9" s="1"/>
      <c r="P9" s="15"/>
      <c r="U9" s="58" t="s">
        <v>148</v>
      </c>
      <c r="V9" s="59"/>
      <c r="W9" s="59"/>
      <c r="X9" s="60"/>
    </row>
    <row r="10" spans="2:24" ht="14.4" customHeight="1" x14ac:dyDescent="0.3">
      <c r="B10" s="27" t="s">
        <v>143</v>
      </c>
      <c r="C10" s="19"/>
      <c r="D10" s="1"/>
      <c r="E10" s="1"/>
      <c r="F10" s="1"/>
      <c r="G10" s="1"/>
      <c r="H10" s="1"/>
      <c r="P10" s="40"/>
    </row>
    <row r="11" spans="2:24" ht="29.4" thickBot="1" x14ac:dyDescent="0.35">
      <c r="B11" s="28" t="s">
        <v>144</v>
      </c>
      <c r="C11" s="20"/>
      <c r="D11" s="1"/>
      <c r="E11" s="1"/>
      <c r="F11" s="1"/>
      <c r="G11" s="1"/>
      <c r="H11" s="1"/>
      <c r="P11" s="40"/>
    </row>
    <row r="12" spans="2:24" ht="15" thickBot="1" x14ac:dyDescent="0.35">
      <c r="B12" s="1"/>
      <c r="C12" s="3"/>
      <c r="D12" s="1"/>
      <c r="E12" s="1"/>
      <c r="F12" s="1"/>
      <c r="G12" s="1"/>
      <c r="H12" s="1"/>
      <c r="K12" s="40"/>
      <c r="L12" s="40"/>
      <c r="M12" s="40"/>
      <c r="N12" s="40"/>
      <c r="O12" s="40"/>
      <c r="P12" s="40"/>
    </row>
    <row r="13" spans="2:24" ht="15" thickBot="1" x14ac:dyDescent="0.35">
      <c r="B13" s="27" t="s">
        <v>139</v>
      </c>
      <c r="C13" s="17"/>
      <c r="D13" s="4" t="str">
        <f>IF(C13="","Enter Postcode",IF(F5="Inner M25","Inner M25","Outer M25"))</f>
        <v>Enter Postcode</v>
      </c>
      <c r="E13" s="5"/>
      <c r="G13" s="5"/>
      <c r="H13" s="5"/>
      <c r="K13" s="40"/>
      <c r="L13" s="40"/>
      <c r="M13" s="40"/>
      <c r="N13" s="40"/>
      <c r="O13" s="40"/>
      <c r="P13" s="40"/>
    </row>
    <row r="14" spans="2:24" ht="15" thickBot="1" x14ac:dyDescent="0.35">
      <c r="B14" s="29" t="s">
        <v>145</v>
      </c>
      <c r="C14" s="18"/>
      <c r="D14" s="7"/>
      <c r="E14" s="5"/>
      <c r="G14" s="5" t="e">
        <f>VLOOKUP(C26,Lease!C2:D38,2,0)</f>
        <v>#N/A</v>
      </c>
      <c r="H14" s="5"/>
      <c r="K14" s="40"/>
      <c r="L14" s="40"/>
      <c r="M14" s="40"/>
      <c r="N14" s="40"/>
      <c r="O14" s="40"/>
      <c r="P14" s="40"/>
    </row>
    <row r="15" spans="2:24" ht="15" thickBot="1" x14ac:dyDescent="0.35">
      <c r="B15" s="30" t="s">
        <v>150</v>
      </c>
      <c r="C15" s="41"/>
      <c r="D15" s="7"/>
      <c r="E15" s="5"/>
      <c r="G15" s="5"/>
      <c r="H15" s="5"/>
      <c r="I15" s="55" t="s">
        <v>154</v>
      </c>
      <c r="K15" s="40"/>
      <c r="L15" s="40"/>
      <c r="M15" s="40"/>
      <c r="N15" s="40"/>
      <c r="O15" s="40"/>
      <c r="P15" s="40"/>
    </row>
    <row r="16" spans="2:24" ht="15" thickBot="1" x14ac:dyDescent="0.35">
      <c r="B16" s="30" t="s">
        <v>153</v>
      </c>
      <c r="C16" s="41"/>
      <c r="D16" s="7"/>
      <c r="E16" s="5"/>
      <c r="G16" s="5"/>
      <c r="H16" s="5"/>
      <c r="I16" s="54" t="str">
        <f>IF(C15="","Enter Tenure",IF(C15="Freehold","N/A",IF(C15="Absolute Title","N/A",IF(C26="","Enter Customer Age",IF(G14&gt;C16,"Lease Too Short",IF(C16&gt;=G14,"Lease Length Okay",""))))))</f>
        <v>Enter Tenure</v>
      </c>
      <c r="J16" s="52"/>
      <c r="K16" s="40"/>
      <c r="L16" s="40"/>
      <c r="M16" s="40"/>
      <c r="N16" s="40"/>
      <c r="O16" s="40"/>
      <c r="P16" s="40"/>
    </row>
    <row r="17" spans="2:16" x14ac:dyDescent="0.3">
      <c r="B17" s="30" t="s">
        <v>156</v>
      </c>
      <c r="C17" s="41"/>
      <c r="D17" s="7"/>
      <c r="E17" s="5"/>
      <c r="G17" s="5"/>
      <c r="H17" s="5"/>
      <c r="I17" s="8"/>
      <c r="J17" s="52"/>
      <c r="K17" s="40"/>
      <c r="L17" s="40"/>
      <c r="M17" s="40"/>
      <c r="N17" s="40"/>
      <c r="O17" s="40"/>
      <c r="P17" s="40"/>
    </row>
    <row r="18" spans="2:16" x14ac:dyDescent="0.3">
      <c r="B18" s="30" t="s">
        <v>157</v>
      </c>
      <c r="C18" s="41"/>
      <c r="D18" s="7"/>
      <c r="E18" s="5"/>
      <c r="G18" s="5"/>
      <c r="H18" s="5"/>
      <c r="I18" s="8"/>
      <c r="J18" s="52"/>
      <c r="K18" s="40"/>
      <c r="L18" s="40"/>
      <c r="M18" s="40"/>
      <c r="N18" s="40"/>
      <c r="O18" s="40"/>
      <c r="P18" s="40"/>
    </row>
    <row r="19" spans="2:16" x14ac:dyDescent="0.3">
      <c r="B19" s="30" t="s">
        <v>158</v>
      </c>
      <c r="C19" s="56"/>
      <c r="D19" s="7"/>
      <c r="E19" s="5"/>
      <c r="G19" s="5"/>
      <c r="H19" s="5"/>
      <c r="I19" s="8"/>
      <c r="J19" s="52"/>
      <c r="K19" s="40"/>
      <c r="L19" s="40"/>
      <c r="M19" s="40"/>
      <c r="N19" s="40"/>
      <c r="O19" s="40"/>
      <c r="P19" s="40"/>
    </row>
    <row r="20" spans="2:16" x14ac:dyDescent="0.3">
      <c r="B20" s="30" t="s">
        <v>159</v>
      </c>
      <c r="C20" s="56"/>
      <c r="D20" s="7"/>
      <c r="E20" s="5"/>
      <c r="G20" s="5"/>
      <c r="H20" s="5"/>
      <c r="I20" s="8"/>
      <c r="J20" s="52"/>
      <c r="K20" s="40"/>
      <c r="L20" s="40"/>
      <c r="M20" s="40"/>
      <c r="N20" s="40"/>
      <c r="O20" s="40"/>
      <c r="P20" s="40"/>
    </row>
    <row r="21" spans="2:16" x14ac:dyDescent="0.3">
      <c r="B21" s="30" t="s">
        <v>160</v>
      </c>
      <c r="C21" s="41"/>
      <c r="D21" s="7"/>
      <c r="E21" s="5"/>
      <c r="G21" s="5"/>
      <c r="H21" s="5"/>
      <c r="I21" s="8"/>
      <c r="J21" s="52"/>
      <c r="K21" s="40"/>
      <c r="L21" s="40"/>
      <c r="M21" s="40"/>
      <c r="N21" s="40"/>
      <c r="O21" s="40"/>
      <c r="P21" s="40"/>
    </row>
    <row r="22" spans="2:16" x14ac:dyDescent="0.3">
      <c r="B22" s="30" t="s">
        <v>137</v>
      </c>
      <c r="C22" s="38" t="str">
        <f>IFERROR(C4,"Complete form")</f>
        <v>Complete form</v>
      </c>
      <c r="D22" s="5"/>
      <c r="E22" s="5"/>
      <c r="F22" s="5"/>
      <c r="G22" s="5"/>
      <c r="H22" s="5"/>
      <c r="K22" s="40"/>
      <c r="L22" s="40"/>
      <c r="M22" s="40"/>
      <c r="N22" s="40"/>
      <c r="O22" s="40"/>
      <c r="P22" s="40"/>
    </row>
    <row r="23" spans="2:16" ht="15" thickBot="1" x14ac:dyDescent="0.35">
      <c r="B23" s="31" t="s">
        <v>140</v>
      </c>
      <c r="C23" s="39" t="str">
        <f>IFERROR(C5,"Complete form")</f>
        <v>Complete form</v>
      </c>
      <c r="D23" s="1"/>
      <c r="E23" s="1"/>
      <c r="F23" s="1"/>
      <c r="G23" s="1"/>
      <c r="H23" s="1"/>
      <c r="K23" s="40"/>
      <c r="L23" s="40"/>
      <c r="M23" s="40"/>
      <c r="N23" s="40"/>
      <c r="O23" s="40"/>
      <c r="P23" s="40"/>
    </row>
    <row r="24" spans="2:16" ht="15" thickBot="1" x14ac:dyDescent="0.35">
      <c r="B24" s="8"/>
      <c r="C24" s="9"/>
      <c r="D24" s="1"/>
      <c r="E24" s="1"/>
      <c r="F24" s="1"/>
      <c r="G24" s="1"/>
      <c r="H24" s="1"/>
      <c r="K24" s="40"/>
      <c r="L24" s="40"/>
      <c r="M24" s="40"/>
      <c r="N24" s="40"/>
      <c r="O24" s="40"/>
      <c r="P24" s="40"/>
    </row>
    <row r="25" spans="2:16" x14ac:dyDescent="0.3">
      <c r="B25" s="32" t="s">
        <v>163</v>
      </c>
      <c r="C25" s="21"/>
      <c r="D25" s="10"/>
      <c r="E25" s="11"/>
      <c r="F25" s="11"/>
      <c r="G25" s="12"/>
      <c r="H25" s="8"/>
      <c r="K25" s="40"/>
      <c r="L25" s="40"/>
      <c r="M25" s="40"/>
      <c r="N25" s="40"/>
      <c r="O25" s="40"/>
      <c r="P25" s="40"/>
    </row>
    <row r="26" spans="2:16" x14ac:dyDescent="0.3">
      <c r="B26" s="33" t="s">
        <v>134</v>
      </c>
      <c r="C26" s="22"/>
      <c r="D26" s="10"/>
      <c r="E26" s="11"/>
      <c r="F26" s="11"/>
      <c r="G26" s="12"/>
      <c r="H26" s="8"/>
      <c r="K26" s="40"/>
      <c r="L26" s="40"/>
      <c r="M26" s="40"/>
      <c r="N26" s="40"/>
      <c r="O26" s="40"/>
      <c r="P26" s="40"/>
    </row>
    <row r="27" spans="2:16" x14ac:dyDescent="0.3">
      <c r="B27" s="33" t="s">
        <v>133</v>
      </c>
      <c r="C27" s="23"/>
      <c r="D27" s="10"/>
      <c r="E27" s="11"/>
      <c r="F27" s="11"/>
      <c r="G27" s="12"/>
      <c r="H27" s="8"/>
      <c r="K27" s="40"/>
      <c r="L27" s="40"/>
      <c r="M27" s="40"/>
      <c r="N27" s="40"/>
      <c r="O27" s="40"/>
      <c r="P27" s="40"/>
    </row>
    <row r="28" spans="2:16" x14ac:dyDescent="0.3">
      <c r="B28" s="33" t="s">
        <v>0</v>
      </c>
      <c r="C28" s="24"/>
      <c r="D28" s="10"/>
      <c r="E28" s="11"/>
      <c r="F28" s="11"/>
      <c r="G28" s="12"/>
      <c r="H28" s="8"/>
      <c r="K28" s="40"/>
      <c r="L28" s="40"/>
      <c r="M28" s="40"/>
      <c r="N28" s="40"/>
      <c r="O28" s="40"/>
      <c r="P28" s="40"/>
    </row>
    <row r="29" spans="2:16" x14ac:dyDescent="0.3">
      <c r="B29" s="33" t="s">
        <v>129</v>
      </c>
      <c r="C29" s="24"/>
      <c r="D29" s="10"/>
      <c r="E29" s="11"/>
      <c r="F29" s="11"/>
      <c r="G29" s="12"/>
      <c r="H29" s="8"/>
      <c r="K29" s="40"/>
      <c r="L29" s="40"/>
      <c r="M29" s="40"/>
      <c r="N29" s="40"/>
      <c r="O29" s="40"/>
      <c r="P29" s="40"/>
    </row>
    <row r="30" spans="2:16" x14ac:dyDescent="0.3">
      <c r="B30" s="33" t="s">
        <v>130</v>
      </c>
      <c r="C30" s="24"/>
      <c r="D30" s="10"/>
      <c r="E30" s="11"/>
      <c r="F30" s="11"/>
      <c r="G30" s="12"/>
      <c r="H30" s="8"/>
      <c r="K30" s="40"/>
      <c r="L30" s="40"/>
      <c r="M30" s="40"/>
      <c r="N30" s="40"/>
      <c r="O30" s="40"/>
      <c r="P30" s="40"/>
    </row>
    <row r="31" spans="2:16" x14ac:dyDescent="0.3">
      <c r="B31" s="33" t="s">
        <v>1</v>
      </c>
      <c r="C31" s="24"/>
      <c r="D31" s="10"/>
      <c r="E31" s="11"/>
      <c r="F31" s="11"/>
      <c r="G31" s="12"/>
      <c r="H31" s="8"/>
      <c r="K31" s="40"/>
      <c r="L31" s="40"/>
      <c r="M31" s="40"/>
      <c r="N31" s="40"/>
      <c r="O31" s="40"/>
      <c r="P31" s="40"/>
    </row>
    <row r="32" spans="2:16" x14ac:dyDescent="0.3">
      <c r="B32" s="33" t="s">
        <v>131</v>
      </c>
      <c r="C32" s="24"/>
      <c r="D32" s="10"/>
      <c r="E32" s="11"/>
      <c r="F32" s="11"/>
      <c r="G32" s="12"/>
      <c r="H32" s="8"/>
      <c r="K32" s="40"/>
      <c r="L32" s="40"/>
      <c r="M32" s="40"/>
      <c r="N32" s="40"/>
      <c r="O32" s="40"/>
      <c r="P32" s="40"/>
    </row>
    <row r="33" spans="2:18" x14ac:dyDescent="0.3">
      <c r="B33" s="33" t="s">
        <v>132</v>
      </c>
      <c r="C33" s="24"/>
      <c r="D33" s="10"/>
      <c r="E33" s="11"/>
      <c r="F33" s="11"/>
      <c r="G33" s="12"/>
      <c r="H33" s="8"/>
      <c r="K33" s="40"/>
      <c r="L33" s="40"/>
      <c r="M33" s="40"/>
      <c r="N33" s="40"/>
      <c r="O33" s="40"/>
      <c r="P33" s="40"/>
    </row>
    <row r="34" spans="2:18" ht="43.2" x14ac:dyDescent="0.3">
      <c r="B34" s="34" t="s">
        <v>149</v>
      </c>
      <c r="C34" s="24"/>
      <c r="D34" s="10"/>
      <c r="E34" s="11"/>
      <c r="F34" s="11"/>
      <c r="G34" s="12"/>
      <c r="H34" s="8"/>
      <c r="K34" s="40"/>
      <c r="L34" s="40"/>
      <c r="M34" s="40"/>
      <c r="N34" s="40"/>
      <c r="O34" s="40"/>
      <c r="P34" s="40"/>
      <c r="Q34" s="37"/>
    </row>
    <row r="35" spans="2:18" ht="15" thickBot="1" x14ac:dyDescent="0.35">
      <c r="B35" s="34" t="s">
        <v>142</v>
      </c>
      <c r="C35" s="22"/>
      <c r="D35" s="10"/>
      <c r="E35" s="11"/>
      <c r="F35" s="11"/>
      <c r="G35" s="12"/>
      <c r="H35" s="8"/>
      <c r="K35" s="40"/>
      <c r="L35" s="40"/>
      <c r="M35" s="40"/>
      <c r="N35" s="40"/>
      <c r="O35" s="40"/>
      <c r="P35" s="40"/>
    </row>
    <row r="36" spans="2:18" ht="14.4" customHeight="1" x14ac:dyDescent="0.3">
      <c r="B36" s="33" t="s">
        <v>165</v>
      </c>
      <c r="C36" s="24"/>
      <c r="D36" s="10"/>
      <c r="E36" s="11"/>
      <c r="F36" s="11"/>
      <c r="G36" s="12"/>
      <c r="H36" s="8"/>
      <c r="I36" s="68" t="s">
        <v>161</v>
      </c>
      <c r="J36" s="69"/>
      <c r="K36" s="69"/>
      <c r="L36" s="69"/>
      <c r="M36" s="69"/>
      <c r="N36" s="69"/>
      <c r="O36" s="69"/>
      <c r="P36" s="69"/>
      <c r="Q36" s="69"/>
      <c r="R36" s="70"/>
    </row>
    <row r="37" spans="2:18" x14ac:dyDescent="0.3">
      <c r="B37" s="33" t="s">
        <v>155</v>
      </c>
      <c r="C37" s="24"/>
      <c r="D37" s="10"/>
      <c r="E37" s="11"/>
      <c r="F37" s="11"/>
      <c r="G37" s="12"/>
      <c r="H37" s="8"/>
      <c r="I37" s="71"/>
      <c r="J37" s="72"/>
      <c r="K37" s="72"/>
      <c r="L37" s="72"/>
      <c r="M37" s="72"/>
      <c r="N37" s="72"/>
      <c r="O37" s="72"/>
      <c r="P37" s="72"/>
      <c r="Q37" s="72"/>
      <c r="R37" s="73"/>
    </row>
    <row r="38" spans="2:18" ht="14.4" customHeight="1" thickBot="1" x14ac:dyDescent="0.35">
      <c r="B38" s="33" t="s">
        <v>2</v>
      </c>
      <c r="C38" s="24"/>
      <c r="D38" s="10"/>
      <c r="E38" s="11"/>
      <c r="F38" s="11"/>
      <c r="G38" s="12"/>
      <c r="H38" s="8"/>
      <c r="I38" s="74"/>
      <c r="J38" s="75"/>
      <c r="K38" s="75"/>
      <c r="L38" s="75"/>
      <c r="M38" s="75"/>
      <c r="N38" s="75"/>
      <c r="O38" s="75"/>
      <c r="P38" s="75"/>
      <c r="Q38" s="75"/>
      <c r="R38" s="76"/>
    </row>
    <row r="39" spans="2:18" x14ac:dyDescent="0.3">
      <c r="B39" s="33" t="s">
        <v>3</v>
      </c>
      <c r="C39" s="24"/>
      <c r="D39" s="10"/>
      <c r="E39" s="11"/>
      <c r="F39" s="11"/>
      <c r="G39" s="12"/>
      <c r="H39" s="8"/>
      <c r="I39" s="77"/>
      <c r="J39" s="78"/>
      <c r="K39" s="78"/>
      <c r="L39" s="78"/>
      <c r="M39" s="78"/>
      <c r="N39" s="78"/>
      <c r="O39" s="78"/>
      <c r="P39" s="78"/>
      <c r="Q39" s="78"/>
      <c r="R39" s="79"/>
    </row>
    <row r="40" spans="2:18" ht="15" thickBot="1" x14ac:dyDescent="0.35">
      <c r="B40" s="35" t="s">
        <v>141</v>
      </c>
      <c r="C40" s="25"/>
      <c r="D40" s="13"/>
      <c r="E40" s="14"/>
      <c r="F40" s="14"/>
      <c r="G40" s="53"/>
      <c r="H40" s="8"/>
      <c r="I40" s="80"/>
      <c r="J40" s="81"/>
      <c r="K40" s="81"/>
      <c r="L40" s="81"/>
      <c r="M40" s="81"/>
      <c r="N40" s="81"/>
      <c r="O40" s="81"/>
      <c r="P40" s="81"/>
      <c r="Q40" s="81"/>
      <c r="R40" s="82"/>
    </row>
    <row r="41" spans="2:18" ht="43.2" x14ac:dyDescent="0.3">
      <c r="B41" s="34" t="s">
        <v>147</v>
      </c>
      <c r="C41" s="24"/>
      <c r="G41" s="61"/>
      <c r="H41" s="51"/>
      <c r="I41" s="80"/>
      <c r="J41" s="81"/>
      <c r="K41" s="81"/>
      <c r="L41" s="81"/>
      <c r="M41" s="81"/>
      <c r="N41" s="81"/>
      <c r="O41" s="81"/>
      <c r="P41" s="81"/>
      <c r="Q41" s="81"/>
      <c r="R41" s="82"/>
    </row>
    <row r="42" spans="2:18" ht="29.4" thickBot="1" x14ac:dyDescent="0.35">
      <c r="B42" s="36" t="s">
        <v>146</v>
      </c>
      <c r="C42" s="26"/>
      <c r="G42" s="61"/>
      <c r="H42" s="51"/>
      <c r="I42" s="83"/>
      <c r="J42" s="84"/>
      <c r="K42" s="84"/>
      <c r="L42" s="84"/>
      <c r="M42" s="84"/>
      <c r="N42" s="84"/>
      <c r="O42" s="84"/>
      <c r="P42" s="84"/>
      <c r="Q42" s="84"/>
      <c r="R42" s="85"/>
    </row>
    <row r="54" spans="1:11" x14ac:dyDescent="0.3">
      <c r="A54" s="15"/>
      <c r="B54" s="8"/>
      <c r="C54" s="8"/>
      <c r="D54" s="8"/>
      <c r="E54" s="8"/>
      <c r="F54" s="8"/>
      <c r="G54" s="8"/>
      <c r="H54" s="8"/>
      <c r="I54" s="15"/>
      <c r="J54" s="15"/>
      <c r="K54" s="15"/>
    </row>
    <row r="55" spans="1:11" x14ac:dyDescent="0.3">
      <c r="A55" s="15"/>
      <c r="B55" s="8"/>
      <c r="C55" s="8"/>
      <c r="D55" s="8"/>
      <c r="E55" s="8"/>
      <c r="F55" s="8"/>
      <c r="G55" s="8"/>
      <c r="H55" s="8"/>
      <c r="I55" s="15"/>
      <c r="J55" s="15"/>
      <c r="K55" s="15"/>
    </row>
    <row r="56" spans="1:11" x14ac:dyDescent="0.3">
      <c r="A56" s="15"/>
      <c r="B56" s="16"/>
      <c r="C56" s="16"/>
      <c r="D56" s="8"/>
      <c r="E56" s="8"/>
      <c r="F56" s="8"/>
      <c r="G56" s="8"/>
      <c r="H56" s="8"/>
      <c r="I56" s="15"/>
      <c r="J56" s="15"/>
      <c r="K56" s="15"/>
    </row>
    <row r="57" spans="1:11" x14ac:dyDescent="0.3">
      <c r="A57" s="15"/>
      <c r="B57" s="8"/>
      <c r="C57" s="8"/>
      <c r="D57" s="8"/>
      <c r="E57" s="8"/>
      <c r="F57" s="8"/>
      <c r="G57" s="8"/>
      <c r="H57" s="8"/>
      <c r="I57" s="15"/>
      <c r="J57" s="15"/>
      <c r="K57" s="15"/>
    </row>
    <row r="58" spans="1:11" x14ac:dyDescent="0.3">
      <c r="A58" s="15"/>
      <c r="B58" s="8"/>
      <c r="C58" s="8"/>
      <c r="D58" s="8"/>
      <c r="E58" s="8"/>
      <c r="F58" s="8"/>
      <c r="G58" s="8"/>
      <c r="H58" s="8"/>
      <c r="I58" s="15"/>
      <c r="J58" s="15"/>
      <c r="K58" s="15"/>
    </row>
    <row r="59" spans="1:11" x14ac:dyDescent="0.3">
      <c r="A59" s="15"/>
      <c r="B59" s="8"/>
      <c r="C59" s="8"/>
      <c r="D59" s="8"/>
      <c r="E59" s="8"/>
      <c r="F59" s="8"/>
      <c r="G59" s="8"/>
      <c r="H59" s="8"/>
      <c r="I59" s="15"/>
      <c r="J59" s="15"/>
      <c r="K59" s="15"/>
    </row>
    <row r="60" spans="1:11" x14ac:dyDescent="0.3">
      <c r="A60" s="15"/>
      <c r="B60" s="8"/>
      <c r="C60" s="8"/>
      <c r="D60" s="8"/>
      <c r="E60" s="8"/>
      <c r="F60" s="8"/>
      <c r="G60" s="8"/>
      <c r="H60" s="8"/>
      <c r="I60" s="15"/>
      <c r="J60" s="15"/>
      <c r="K60" s="15"/>
    </row>
    <row r="61" spans="1:11" x14ac:dyDescent="0.3">
      <c r="A61" s="15"/>
      <c r="B61" s="8"/>
      <c r="C61" s="8"/>
      <c r="D61" s="8"/>
      <c r="E61" s="8"/>
      <c r="F61" s="8"/>
      <c r="G61" s="8"/>
      <c r="H61" s="8"/>
      <c r="I61" s="15"/>
      <c r="J61" s="15"/>
      <c r="K61" s="15"/>
    </row>
    <row r="62" spans="1:11" x14ac:dyDescent="0.3">
      <c r="A62" s="15"/>
      <c r="B62" s="8"/>
      <c r="C62" s="8"/>
      <c r="D62" s="8"/>
      <c r="E62" s="8"/>
      <c r="F62" s="8"/>
      <c r="G62" s="8"/>
      <c r="H62" s="8"/>
      <c r="I62" s="15"/>
      <c r="J62" s="15"/>
      <c r="K62" s="15"/>
    </row>
  </sheetData>
  <sheetProtection password="BC30" sheet="1" objects="1" scenarios="1" selectLockedCells="1"/>
  <mergeCells count="5">
    <mergeCell ref="U9:X9"/>
    <mergeCell ref="G41:G42"/>
    <mergeCell ref="B7:H8"/>
    <mergeCell ref="I36:R38"/>
    <mergeCell ref="I39:R42"/>
  </mergeCells>
  <conditionalFormatting sqref="D25:F40">
    <cfRule type="cellIs" dxfId="11" priority="10" operator="equal">
      <formula>"Yes"</formula>
    </cfRule>
    <cfRule type="cellIs" dxfId="10" priority="11" operator="equal">
      <formula>"No"</formula>
    </cfRule>
    <cfRule type="cellIs" dxfId="9" priority="12" operator="equal">
      <formula>"Pending"</formula>
    </cfRule>
  </conditionalFormatting>
  <conditionalFormatting sqref="G41:H42">
    <cfRule type="cellIs" dxfId="8" priority="6" operator="equal">
      <formula>"We would not be able to consider this property for a desktop valuation and retention. Based on the information provided though, we may be able to consider on usual terms with a full valuation"</formula>
    </cfRule>
    <cfRule type="cellIs" dxfId="7" priority="7" operator="equal">
      <formula>"The property does not meet our criteria and we would be unable to proceed with this on a desktop valuation basis or our usual terms"</formula>
    </cfRule>
    <cfRule type="cellIs" dxfId="6" priority="8" operator="equal">
      <formula>"Complete form in entirety"</formula>
    </cfRule>
    <cfRule type="cellIs" dxfId="5" priority="9" operator="equal">
      <formula>"Based on the information provided, we could consider this property for a desktop valuation and retention. The case could also be considered on usual terms with a full valuation"</formula>
    </cfRule>
  </conditionalFormatting>
  <conditionalFormatting sqref="I16:J21">
    <cfRule type="cellIs" dxfId="4" priority="1" operator="equal">
      <formula>"Enter Customer Age"</formula>
    </cfRule>
    <cfRule type="cellIs" dxfId="3" priority="2" operator="equal">
      <formula>"N/A"</formula>
    </cfRule>
    <cfRule type="cellIs" dxfId="2" priority="3" operator="equal">
      <formula>"Enter Tenure"</formula>
    </cfRule>
    <cfRule type="cellIs" dxfId="1" priority="4" operator="equal">
      <formula>"Lease Length Okay"</formula>
    </cfRule>
    <cfRule type="cellIs" dxfId="0" priority="5" operator="equal">
      <formula>"Lease Too Short"</formula>
    </cfRule>
  </conditionalFormatting>
  <dataValidations count="5">
    <dataValidation type="list" allowBlank="1" showInputMessage="1" showErrorMessage="1" sqref="C28:C34 C11 C36:C42 C21">
      <formula1>"Yes,No"</formula1>
    </dataValidation>
    <dataValidation type="list" allowBlank="1" showInputMessage="1" showErrorMessage="1" sqref="C10">
      <formula1>"Yes - Desktop Valuation, No - Full Valuation"</formula1>
    </dataValidation>
    <dataValidation type="list" allowBlank="1" showInputMessage="1" showErrorMessage="1" sqref="C15">
      <formula1>"Freehold,Leasehold,Share of Freehold,Absolute Title"</formula1>
    </dataValidation>
    <dataValidation type="list" allowBlank="1" showInputMessage="1" showErrorMessage="1" sqref="C17">
      <formula1>"House,Bungalow,Flat,Maisonette"</formula1>
    </dataValidation>
    <dataValidation type="list" allowBlank="1" showInputMessage="1" showErrorMessage="1" sqref="C18">
      <formula1>"Detached,Semi-Detached,End Terrace,Mid-Terraced,Converted (Flat), Purpose Built (Flat)"</formula1>
    </dataValidation>
  </dataValidations>
  <pageMargins left="0.7" right="0.7" top="0.75" bottom="0.75" header="0.3" footer="0.3"/>
  <pageSetup paperSize="9" orientation="portrait" r:id="rId1"/>
  <headerFooter>
    <oddFooter>&amp;L&amp;"Calibri,Regular"&amp;10&amp;K000000LV= Classification: Confidential</oddFooter>
    <evenFooter>&amp;L&amp;"Calibri,Regular"&amp;10&amp;K000000LV= Classification: Confidential</evenFooter>
    <firstFooter>&amp;L&amp;"Calibri,Regular"&amp;10&amp;K000000LV= Classification: Confidential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B2:C145"/>
  <sheetViews>
    <sheetView topLeftCell="A2" workbookViewId="0">
      <selection activeCell="E10" sqref="E10"/>
    </sheetView>
  </sheetViews>
  <sheetFormatPr defaultRowHeight="14.4" x14ac:dyDescent="0.3"/>
  <cols>
    <col min="2" max="2" width="9.88671875" style="42" bestFit="1" customWidth="1"/>
    <col min="3" max="3" width="9.88671875" style="42" customWidth="1"/>
  </cols>
  <sheetData>
    <row r="2" spans="2:3" ht="15" thickBot="1" x14ac:dyDescent="0.35"/>
    <row r="3" spans="2:3" x14ac:dyDescent="0.3">
      <c r="B3" s="86" t="s">
        <v>5</v>
      </c>
      <c r="C3" s="87"/>
    </row>
    <row r="4" spans="2:3" x14ac:dyDescent="0.3">
      <c r="B4" s="43" t="s">
        <v>4</v>
      </c>
      <c r="C4" s="44" t="s">
        <v>6</v>
      </c>
    </row>
    <row r="5" spans="2:3" x14ac:dyDescent="0.3">
      <c r="B5" s="43" t="s">
        <v>7</v>
      </c>
      <c r="C5" s="44" t="s">
        <v>28</v>
      </c>
    </row>
    <row r="6" spans="2:3" x14ac:dyDescent="0.3">
      <c r="B6" s="43" t="s">
        <v>8</v>
      </c>
      <c r="C6" s="44" t="s">
        <v>28</v>
      </c>
    </row>
    <row r="7" spans="2:3" x14ac:dyDescent="0.3">
      <c r="B7" s="43" t="s">
        <v>9</v>
      </c>
      <c r="C7" s="44" t="s">
        <v>28</v>
      </c>
    </row>
    <row r="8" spans="2:3" x14ac:dyDescent="0.3">
      <c r="B8" s="43" t="s">
        <v>10</v>
      </c>
      <c r="C8" s="44" t="s">
        <v>28</v>
      </c>
    </row>
    <row r="9" spans="2:3" x14ac:dyDescent="0.3">
      <c r="B9" s="43" t="s">
        <v>11</v>
      </c>
      <c r="C9" s="44" t="s">
        <v>28</v>
      </c>
    </row>
    <row r="10" spans="2:3" x14ac:dyDescent="0.3">
      <c r="B10" s="43" t="s">
        <v>12</v>
      </c>
      <c r="C10" s="44" t="s">
        <v>28</v>
      </c>
    </row>
    <row r="11" spans="2:3" x14ac:dyDescent="0.3">
      <c r="B11" s="43" t="s">
        <v>13</v>
      </c>
      <c r="C11" s="44" t="s">
        <v>28</v>
      </c>
    </row>
    <row r="12" spans="2:3" x14ac:dyDescent="0.3">
      <c r="B12" s="43" t="s">
        <v>14</v>
      </c>
      <c r="C12" s="44" t="s">
        <v>28</v>
      </c>
    </row>
    <row r="13" spans="2:3" x14ac:dyDescent="0.3">
      <c r="B13" s="43" t="s">
        <v>15</v>
      </c>
      <c r="C13" s="44" t="s">
        <v>28</v>
      </c>
    </row>
    <row r="14" spans="2:3" x14ac:dyDescent="0.3">
      <c r="B14" s="43" t="s">
        <v>16</v>
      </c>
      <c r="C14" s="44" t="s">
        <v>28</v>
      </c>
    </row>
    <row r="15" spans="2:3" x14ac:dyDescent="0.3">
      <c r="B15" s="43" t="s">
        <v>17</v>
      </c>
      <c r="C15" s="44" t="s">
        <v>28</v>
      </c>
    </row>
    <row r="16" spans="2:3" x14ac:dyDescent="0.3">
      <c r="B16" s="43" t="s">
        <v>18</v>
      </c>
      <c r="C16" s="44" t="s">
        <v>28</v>
      </c>
    </row>
    <row r="17" spans="2:3" x14ac:dyDescent="0.3">
      <c r="B17" s="43" t="s">
        <v>19</v>
      </c>
      <c r="C17" s="44" t="s">
        <v>28</v>
      </c>
    </row>
    <row r="18" spans="2:3" x14ac:dyDescent="0.3">
      <c r="B18" s="43" t="s">
        <v>20</v>
      </c>
      <c r="C18" s="44" t="s">
        <v>28</v>
      </c>
    </row>
    <row r="19" spans="2:3" x14ac:dyDescent="0.3">
      <c r="B19" s="43" t="s">
        <v>21</v>
      </c>
      <c r="C19" s="44" t="s">
        <v>28</v>
      </c>
    </row>
    <row r="20" spans="2:3" x14ac:dyDescent="0.3">
      <c r="B20" s="43" t="s">
        <v>22</v>
      </c>
      <c r="C20" s="44" t="s">
        <v>28</v>
      </c>
    </row>
    <row r="21" spans="2:3" x14ac:dyDescent="0.3">
      <c r="B21" s="43" t="s">
        <v>23</v>
      </c>
      <c r="C21" s="44" t="s">
        <v>28</v>
      </c>
    </row>
    <row r="22" spans="2:3" x14ac:dyDescent="0.3">
      <c r="B22" s="43" t="s">
        <v>24</v>
      </c>
      <c r="C22" s="44" t="s">
        <v>28</v>
      </c>
    </row>
    <row r="23" spans="2:3" x14ac:dyDescent="0.3">
      <c r="B23" s="43" t="s">
        <v>25</v>
      </c>
      <c r="C23" s="44" t="s">
        <v>28</v>
      </c>
    </row>
    <row r="24" spans="2:3" x14ac:dyDescent="0.3">
      <c r="B24" s="43" t="s">
        <v>26</v>
      </c>
      <c r="C24" s="44" t="s">
        <v>28</v>
      </c>
    </row>
    <row r="25" spans="2:3" x14ac:dyDescent="0.3">
      <c r="B25" s="43" t="s">
        <v>27</v>
      </c>
      <c r="C25" s="44" t="s">
        <v>28</v>
      </c>
    </row>
    <row r="26" spans="2:3" x14ac:dyDescent="0.3">
      <c r="B26" s="43" t="s">
        <v>29</v>
      </c>
      <c r="C26" s="44" t="s">
        <v>128</v>
      </c>
    </row>
    <row r="27" spans="2:3" x14ac:dyDescent="0.3">
      <c r="B27" s="43" t="s">
        <v>30</v>
      </c>
      <c r="C27" s="44" t="s">
        <v>128</v>
      </c>
    </row>
    <row r="28" spans="2:3" x14ac:dyDescent="0.3">
      <c r="B28" s="43" t="s">
        <v>31</v>
      </c>
      <c r="C28" s="44" t="s">
        <v>128</v>
      </c>
    </row>
    <row r="29" spans="2:3" x14ac:dyDescent="0.3">
      <c r="B29" s="43" t="s">
        <v>32</v>
      </c>
      <c r="C29" s="44" t="s">
        <v>128</v>
      </c>
    </row>
    <row r="30" spans="2:3" x14ac:dyDescent="0.3">
      <c r="B30" s="43" t="s">
        <v>33</v>
      </c>
      <c r="C30" s="44" t="s">
        <v>128</v>
      </c>
    </row>
    <row r="31" spans="2:3" x14ac:dyDescent="0.3">
      <c r="B31" s="43" t="s">
        <v>34</v>
      </c>
      <c r="C31" s="44" t="s">
        <v>128</v>
      </c>
    </row>
    <row r="32" spans="2:3" x14ac:dyDescent="0.3">
      <c r="B32" s="43" t="s">
        <v>35</v>
      </c>
      <c r="C32" s="44" t="s">
        <v>128</v>
      </c>
    </row>
    <row r="33" spans="2:3" x14ac:dyDescent="0.3">
      <c r="B33" s="43" t="s">
        <v>36</v>
      </c>
      <c r="C33" s="44" t="s">
        <v>128</v>
      </c>
    </row>
    <row r="34" spans="2:3" x14ac:dyDescent="0.3">
      <c r="B34" s="43" t="s">
        <v>37</v>
      </c>
      <c r="C34" s="44" t="s">
        <v>128</v>
      </c>
    </row>
    <row r="35" spans="2:3" x14ac:dyDescent="0.3">
      <c r="B35" s="43" t="s">
        <v>38</v>
      </c>
      <c r="C35" s="44" t="s">
        <v>128</v>
      </c>
    </row>
    <row r="36" spans="2:3" x14ac:dyDescent="0.3">
      <c r="B36" s="43" t="s">
        <v>39</v>
      </c>
      <c r="C36" s="44" t="s">
        <v>128</v>
      </c>
    </row>
    <row r="37" spans="2:3" x14ac:dyDescent="0.3">
      <c r="B37" s="43" t="s">
        <v>40</v>
      </c>
      <c r="C37" s="44" t="s">
        <v>128</v>
      </c>
    </row>
    <row r="38" spans="2:3" x14ac:dyDescent="0.3">
      <c r="B38" s="43" t="s">
        <v>41</v>
      </c>
      <c r="C38" s="44" t="s">
        <v>128</v>
      </c>
    </row>
    <row r="39" spans="2:3" x14ac:dyDescent="0.3">
      <c r="B39" s="43" t="s">
        <v>42</v>
      </c>
      <c r="C39" s="44" t="s">
        <v>128</v>
      </c>
    </row>
    <row r="40" spans="2:3" x14ac:dyDescent="0.3">
      <c r="B40" s="43" t="s">
        <v>43</v>
      </c>
      <c r="C40" s="44" t="s">
        <v>128</v>
      </c>
    </row>
    <row r="41" spans="2:3" x14ac:dyDescent="0.3">
      <c r="B41" s="43" t="s">
        <v>44</v>
      </c>
      <c r="C41" s="44" t="s">
        <v>128</v>
      </c>
    </row>
    <row r="42" spans="2:3" x14ac:dyDescent="0.3">
      <c r="B42" s="43" t="s">
        <v>45</v>
      </c>
      <c r="C42" s="44" t="s">
        <v>128</v>
      </c>
    </row>
    <row r="43" spans="2:3" x14ac:dyDescent="0.3">
      <c r="B43" s="43" t="s">
        <v>46</v>
      </c>
      <c r="C43" s="44" t="s">
        <v>128</v>
      </c>
    </row>
    <row r="44" spans="2:3" x14ac:dyDescent="0.3">
      <c r="B44" s="43" t="s">
        <v>47</v>
      </c>
      <c r="C44" s="44" t="s">
        <v>128</v>
      </c>
    </row>
    <row r="45" spans="2:3" x14ac:dyDescent="0.3">
      <c r="B45" s="43" t="s">
        <v>48</v>
      </c>
      <c r="C45" s="44" t="s">
        <v>128</v>
      </c>
    </row>
    <row r="46" spans="2:3" x14ac:dyDescent="0.3">
      <c r="B46" s="43" t="s">
        <v>49</v>
      </c>
      <c r="C46" s="44" t="s">
        <v>128</v>
      </c>
    </row>
    <row r="47" spans="2:3" x14ac:dyDescent="0.3">
      <c r="B47" s="43" t="s">
        <v>50</v>
      </c>
      <c r="C47" s="44" t="s">
        <v>128</v>
      </c>
    </row>
    <row r="48" spans="2:3" x14ac:dyDescent="0.3">
      <c r="B48" s="43" t="s">
        <v>51</v>
      </c>
      <c r="C48" s="44" t="s">
        <v>128</v>
      </c>
    </row>
    <row r="49" spans="2:3" x14ac:dyDescent="0.3">
      <c r="B49" s="43" t="s">
        <v>52</v>
      </c>
      <c r="C49" s="44" t="s">
        <v>128</v>
      </c>
    </row>
    <row r="50" spans="2:3" x14ac:dyDescent="0.3">
      <c r="B50" s="43" t="s">
        <v>53</v>
      </c>
      <c r="C50" s="44" t="s">
        <v>128</v>
      </c>
    </row>
    <row r="51" spans="2:3" x14ac:dyDescent="0.3">
      <c r="B51" s="43" t="s">
        <v>54</v>
      </c>
      <c r="C51" s="44" t="s">
        <v>128</v>
      </c>
    </row>
    <row r="52" spans="2:3" x14ac:dyDescent="0.3">
      <c r="B52" s="43" t="s">
        <v>55</v>
      </c>
      <c r="C52" s="44" t="s">
        <v>128</v>
      </c>
    </row>
    <row r="53" spans="2:3" x14ac:dyDescent="0.3">
      <c r="B53" s="43" t="s">
        <v>56</v>
      </c>
      <c r="C53" s="44" t="s">
        <v>128</v>
      </c>
    </row>
    <row r="54" spans="2:3" x14ac:dyDescent="0.3">
      <c r="B54" s="43" t="s">
        <v>57</v>
      </c>
      <c r="C54" s="44" t="s">
        <v>128</v>
      </c>
    </row>
    <row r="55" spans="2:3" x14ac:dyDescent="0.3">
      <c r="B55" s="43" t="s">
        <v>58</v>
      </c>
      <c r="C55" s="44" t="s">
        <v>128</v>
      </c>
    </row>
    <row r="56" spans="2:3" x14ac:dyDescent="0.3">
      <c r="B56" s="43" t="s">
        <v>59</v>
      </c>
      <c r="C56" s="44" t="s">
        <v>128</v>
      </c>
    </row>
    <row r="57" spans="2:3" x14ac:dyDescent="0.3">
      <c r="B57" s="43" t="s">
        <v>60</v>
      </c>
      <c r="C57" s="44" t="s">
        <v>128</v>
      </c>
    </row>
    <row r="58" spans="2:3" x14ac:dyDescent="0.3">
      <c r="B58" s="43" t="s">
        <v>61</v>
      </c>
      <c r="C58" s="44" t="s">
        <v>128</v>
      </c>
    </row>
    <row r="59" spans="2:3" x14ac:dyDescent="0.3">
      <c r="B59" s="43" t="s">
        <v>62</v>
      </c>
      <c r="C59" s="44" t="s">
        <v>128</v>
      </c>
    </row>
    <row r="60" spans="2:3" x14ac:dyDescent="0.3">
      <c r="B60" s="43" t="s">
        <v>63</v>
      </c>
      <c r="C60" s="44" t="s">
        <v>128</v>
      </c>
    </row>
    <row r="61" spans="2:3" x14ac:dyDescent="0.3">
      <c r="B61" s="43" t="s">
        <v>64</v>
      </c>
      <c r="C61" s="44" t="s">
        <v>128</v>
      </c>
    </row>
    <row r="62" spans="2:3" x14ac:dyDescent="0.3">
      <c r="B62" s="43" t="s">
        <v>65</v>
      </c>
      <c r="C62" s="44" t="s">
        <v>128</v>
      </c>
    </row>
    <row r="63" spans="2:3" x14ac:dyDescent="0.3">
      <c r="B63" s="43" t="s">
        <v>66</v>
      </c>
      <c r="C63" s="44" t="s">
        <v>128</v>
      </c>
    </row>
    <row r="64" spans="2:3" x14ac:dyDescent="0.3">
      <c r="B64" s="43" t="s">
        <v>67</v>
      </c>
      <c r="C64" s="44" t="s">
        <v>128</v>
      </c>
    </row>
    <row r="65" spans="2:3" x14ac:dyDescent="0.3">
      <c r="B65" s="43" t="s">
        <v>68</v>
      </c>
      <c r="C65" s="44" t="s">
        <v>128</v>
      </c>
    </row>
    <row r="66" spans="2:3" x14ac:dyDescent="0.3">
      <c r="B66" s="43" t="s">
        <v>69</v>
      </c>
      <c r="C66" s="44" t="s">
        <v>128</v>
      </c>
    </row>
    <row r="67" spans="2:3" x14ac:dyDescent="0.3">
      <c r="B67" s="43" t="s">
        <v>70</v>
      </c>
      <c r="C67" s="44" t="s">
        <v>128</v>
      </c>
    </row>
    <row r="68" spans="2:3" x14ac:dyDescent="0.3">
      <c r="B68" s="43" t="s">
        <v>71</v>
      </c>
      <c r="C68" s="44" t="s">
        <v>128</v>
      </c>
    </row>
    <row r="69" spans="2:3" x14ac:dyDescent="0.3">
      <c r="B69" s="43" t="s">
        <v>72</v>
      </c>
      <c r="C69" s="44" t="s">
        <v>128</v>
      </c>
    </row>
    <row r="70" spans="2:3" x14ac:dyDescent="0.3">
      <c r="B70" s="43" t="s">
        <v>73</v>
      </c>
      <c r="C70" s="44" t="s">
        <v>128</v>
      </c>
    </row>
    <row r="71" spans="2:3" x14ac:dyDescent="0.3">
      <c r="B71" s="43" t="s">
        <v>74</v>
      </c>
      <c r="C71" s="44" t="s">
        <v>128</v>
      </c>
    </row>
    <row r="72" spans="2:3" x14ac:dyDescent="0.3">
      <c r="B72" s="43" t="s">
        <v>75</v>
      </c>
      <c r="C72" s="44" t="s">
        <v>128</v>
      </c>
    </row>
    <row r="73" spans="2:3" x14ac:dyDescent="0.3">
      <c r="B73" s="43" t="s">
        <v>76</v>
      </c>
      <c r="C73" s="44" t="s">
        <v>128</v>
      </c>
    </row>
    <row r="74" spans="2:3" x14ac:dyDescent="0.3">
      <c r="B74" s="43" t="s">
        <v>77</v>
      </c>
      <c r="C74" s="44" t="s">
        <v>128</v>
      </c>
    </row>
    <row r="75" spans="2:3" x14ac:dyDescent="0.3">
      <c r="B75" s="43" t="s">
        <v>78</v>
      </c>
      <c r="C75" s="44" t="s">
        <v>128</v>
      </c>
    </row>
    <row r="76" spans="2:3" x14ac:dyDescent="0.3">
      <c r="B76" s="43" t="s">
        <v>79</v>
      </c>
      <c r="C76" s="44" t="s">
        <v>128</v>
      </c>
    </row>
    <row r="77" spans="2:3" x14ac:dyDescent="0.3">
      <c r="B77" s="43" t="s">
        <v>80</v>
      </c>
      <c r="C77" s="44" t="s">
        <v>128</v>
      </c>
    </row>
    <row r="78" spans="2:3" x14ac:dyDescent="0.3">
      <c r="B78" s="43" t="s">
        <v>81</v>
      </c>
      <c r="C78" s="44" t="s">
        <v>128</v>
      </c>
    </row>
    <row r="79" spans="2:3" x14ac:dyDescent="0.3">
      <c r="B79" s="43" t="s">
        <v>82</v>
      </c>
      <c r="C79" s="44" t="s">
        <v>128</v>
      </c>
    </row>
    <row r="80" spans="2:3" x14ac:dyDescent="0.3">
      <c r="B80" s="43" t="s">
        <v>83</v>
      </c>
      <c r="C80" s="44" t="s">
        <v>128</v>
      </c>
    </row>
    <row r="81" spans="2:3" x14ac:dyDescent="0.3">
      <c r="B81" s="43" t="s">
        <v>84</v>
      </c>
      <c r="C81" s="44" t="s">
        <v>128</v>
      </c>
    </row>
    <row r="82" spans="2:3" x14ac:dyDescent="0.3">
      <c r="B82" s="43" t="s">
        <v>85</v>
      </c>
      <c r="C82" s="44" t="s">
        <v>128</v>
      </c>
    </row>
    <row r="83" spans="2:3" x14ac:dyDescent="0.3">
      <c r="B83" s="43" t="s">
        <v>86</v>
      </c>
      <c r="C83" s="44" t="s">
        <v>128</v>
      </c>
    </row>
    <row r="84" spans="2:3" x14ac:dyDescent="0.3">
      <c r="B84" s="43" t="s">
        <v>87</v>
      </c>
      <c r="C84" s="44" t="s">
        <v>128</v>
      </c>
    </row>
    <row r="85" spans="2:3" x14ac:dyDescent="0.3">
      <c r="B85" s="43" t="s">
        <v>88</v>
      </c>
      <c r="C85" s="44" t="s">
        <v>128</v>
      </c>
    </row>
    <row r="86" spans="2:3" x14ac:dyDescent="0.3">
      <c r="B86" s="43" t="s">
        <v>89</v>
      </c>
      <c r="C86" s="44" t="s">
        <v>128</v>
      </c>
    </row>
    <row r="87" spans="2:3" x14ac:dyDescent="0.3">
      <c r="B87" s="43" t="s">
        <v>90</v>
      </c>
      <c r="C87" s="44" t="s">
        <v>128</v>
      </c>
    </row>
    <row r="88" spans="2:3" x14ac:dyDescent="0.3">
      <c r="B88" s="43" t="s">
        <v>91</v>
      </c>
      <c r="C88" s="44" t="s">
        <v>128</v>
      </c>
    </row>
    <row r="89" spans="2:3" x14ac:dyDescent="0.3">
      <c r="B89" s="43" t="s">
        <v>92</v>
      </c>
      <c r="C89" s="44" t="s">
        <v>128</v>
      </c>
    </row>
    <row r="90" spans="2:3" x14ac:dyDescent="0.3">
      <c r="B90" s="43" t="s">
        <v>93</v>
      </c>
      <c r="C90" s="44" t="s">
        <v>128</v>
      </c>
    </row>
    <row r="91" spans="2:3" x14ac:dyDescent="0.3">
      <c r="B91" s="43" t="s">
        <v>94</v>
      </c>
      <c r="C91" s="44" t="s">
        <v>128</v>
      </c>
    </row>
    <row r="92" spans="2:3" x14ac:dyDescent="0.3">
      <c r="B92" s="43" t="s">
        <v>95</v>
      </c>
      <c r="C92" s="44" t="s">
        <v>128</v>
      </c>
    </row>
    <row r="93" spans="2:3" x14ac:dyDescent="0.3">
      <c r="B93" s="43" t="s">
        <v>96</v>
      </c>
      <c r="C93" s="44" t="s">
        <v>128</v>
      </c>
    </row>
    <row r="94" spans="2:3" x14ac:dyDescent="0.3">
      <c r="B94" s="43" t="s">
        <v>97</v>
      </c>
      <c r="C94" s="44" t="s">
        <v>128</v>
      </c>
    </row>
    <row r="95" spans="2:3" x14ac:dyDescent="0.3">
      <c r="B95" s="43" t="s">
        <v>98</v>
      </c>
      <c r="C95" s="44" t="s">
        <v>128</v>
      </c>
    </row>
    <row r="96" spans="2:3" x14ac:dyDescent="0.3">
      <c r="B96" s="43" t="s">
        <v>99</v>
      </c>
      <c r="C96" s="44" t="s">
        <v>128</v>
      </c>
    </row>
    <row r="97" spans="2:3" x14ac:dyDescent="0.3">
      <c r="B97" s="43" t="s">
        <v>100</v>
      </c>
      <c r="C97" s="44" t="s">
        <v>128</v>
      </c>
    </row>
    <row r="98" spans="2:3" x14ac:dyDescent="0.3">
      <c r="B98" s="43" t="s">
        <v>101</v>
      </c>
      <c r="C98" s="44" t="s">
        <v>128</v>
      </c>
    </row>
    <row r="99" spans="2:3" x14ac:dyDescent="0.3">
      <c r="B99" s="43" t="s">
        <v>102</v>
      </c>
      <c r="C99" s="44" t="s">
        <v>128</v>
      </c>
    </row>
    <row r="100" spans="2:3" x14ac:dyDescent="0.3">
      <c r="B100" s="43" t="s">
        <v>103</v>
      </c>
      <c r="C100" s="44" t="s">
        <v>128</v>
      </c>
    </row>
    <row r="101" spans="2:3" x14ac:dyDescent="0.3">
      <c r="B101" s="43" t="s">
        <v>104</v>
      </c>
      <c r="C101" s="44" t="s">
        <v>128</v>
      </c>
    </row>
    <row r="102" spans="2:3" x14ac:dyDescent="0.3">
      <c r="B102" s="43" t="s">
        <v>105</v>
      </c>
      <c r="C102" s="44" t="s">
        <v>128</v>
      </c>
    </row>
    <row r="103" spans="2:3" x14ac:dyDescent="0.3">
      <c r="B103" s="43" t="s">
        <v>106</v>
      </c>
      <c r="C103" s="44" t="s">
        <v>128</v>
      </c>
    </row>
    <row r="104" spans="2:3" x14ac:dyDescent="0.3">
      <c r="B104" s="43" t="s">
        <v>107</v>
      </c>
      <c r="C104" s="44" t="s">
        <v>128</v>
      </c>
    </row>
    <row r="105" spans="2:3" x14ac:dyDescent="0.3">
      <c r="B105" s="43" t="s">
        <v>108</v>
      </c>
      <c r="C105" s="44" t="s">
        <v>128</v>
      </c>
    </row>
    <row r="106" spans="2:3" x14ac:dyDescent="0.3">
      <c r="B106" s="43" t="s">
        <v>109</v>
      </c>
      <c r="C106" s="44" t="s">
        <v>128</v>
      </c>
    </row>
    <row r="107" spans="2:3" x14ac:dyDescent="0.3">
      <c r="B107" s="43" t="s">
        <v>110</v>
      </c>
      <c r="C107" s="44" t="s">
        <v>128</v>
      </c>
    </row>
    <row r="108" spans="2:3" x14ac:dyDescent="0.3">
      <c r="B108" s="43" t="s">
        <v>111</v>
      </c>
      <c r="C108" s="44" t="s">
        <v>128</v>
      </c>
    </row>
    <row r="109" spans="2:3" x14ac:dyDescent="0.3">
      <c r="B109" s="43" t="s">
        <v>112</v>
      </c>
      <c r="C109" s="44" t="s">
        <v>128</v>
      </c>
    </row>
    <row r="110" spans="2:3" x14ac:dyDescent="0.3">
      <c r="B110" s="43" t="s">
        <v>113</v>
      </c>
      <c r="C110" s="44" t="s">
        <v>128</v>
      </c>
    </row>
    <row r="111" spans="2:3" x14ac:dyDescent="0.3">
      <c r="B111" s="43" t="s">
        <v>114</v>
      </c>
      <c r="C111" s="44" t="s">
        <v>128</v>
      </c>
    </row>
    <row r="112" spans="2:3" x14ac:dyDescent="0.3">
      <c r="B112" s="43" t="s">
        <v>115</v>
      </c>
      <c r="C112" s="44" t="s">
        <v>128</v>
      </c>
    </row>
    <row r="113" spans="2:3" x14ac:dyDescent="0.3">
      <c r="B113" s="43" t="s">
        <v>116</v>
      </c>
      <c r="C113" s="44" t="s">
        <v>128</v>
      </c>
    </row>
    <row r="114" spans="2:3" x14ac:dyDescent="0.3">
      <c r="B114" s="43" t="s">
        <v>117</v>
      </c>
      <c r="C114" s="44" t="s">
        <v>128</v>
      </c>
    </row>
    <row r="115" spans="2:3" x14ac:dyDescent="0.3">
      <c r="B115" s="43" t="s">
        <v>118</v>
      </c>
      <c r="C115" s="44" t="s">
        <v>128</v>
      </c>
    </row>
    <row r="116" spans="2:3" x14ac:dyDescent="0.3">
      <c r="B116" s="43" t="s">
        <v>119</v>
      </c>
      <c r="C116" s="44" t="s">
        <v>128</v>
      </c>
    </row>
    <row r="117" spans="2:3" x14ac:dyDescent="0.3">
      <c r="B117" s="43" t="s">
        <v>120</v>
      </c>
      <c r="C117" s="44" t="s">
        <v>128</v>
      </c>
    </row>
    <row r="118" spans="2:3" x14ac:dyDescent="0.3">
      <c r="B118" s="43" t="s">
        <v>121</v>
      </c>
      <c r="C118" s="44" t="s">
        <v>128</v>
      </c>
    </row>
    <row r="119" spans="2:3" x14ac:dyDescent="0.3">
      <c r="B119" s="43" t="s">
        <v>122</v>
      </c>
      <c r="C119" s="44" t="s">
        <v>128</v>
      </c>
    </row>
    <row r="120" spans="2:3" x14ac:dyDescent="0.3">
      <c r="B120" s="43" t="s">
        <v>123</v>
      </c>
      <c r="C120" s="44" t="s">
        <v>128</v>
      </c>
    </row>
    <row r="121" spans="2:3" x14ac:dyDescent="0.3">
      <c r="B121" s="43" t="s">
        <v>124</v>
      </c>
      <c r="C121" s="44" t="s">
        <v>128</v>
      </c>
    </row>
    <row r="122" spans="2:3" x14ac:dyDescent="0.3">
      <c r="B122" s="43" t="s">
        <v>125</v>
      </c>
      <c r="C122" s="44" t="s">
        <v>128</v>
      </c>
    </row>
    <row r="123" spans="2:3" x14ac:dyDescent="0.3">
      <c r="B123" s="43" t="s">
        <v>126</v>
      </c>
      <c r="C123" s="44" t="s">
        <v>128</v>
      </c>
    </row>
    <row r="124" spans="2:3" ht="15" thickBot="1" x14ac:dyDescent="0.35">
      <c r="B124" s="45" t="s">
        <v>127</v>
      </c>
      <c r="C124" s="46" t="s">
        <v>128</v>
      </c>
    </row>
    <row r="125" spans="2:3" x14ac:dyDescent="0.3">
      <c r="B125" s="47"/>
    </row>
    <row r="126" spans="2:3" x14ac:dyDescent="0.3">
      <c r="B126" s="47"/>
    </row>
    <row r="127" spans="2:3" x14ac:dyDescent="0.3">
      <c r="B127" s="47"/>
    </row>
    <row r="128" spans="2:3" x14ac:dyDescent="0.3">
      <c r="B128" s="47"/>
    </row>
    <row r="129" spans="2:2" x14ac:dyDescent="0.3">
      <c r="B129" s="47"/>
    </row>
    <row r="130" spans="2:2" x14ac:dyDescent="0.3">
      <c r="B130" s="47"/>
    </row>
    <row r="131" spans="2:2" x14ac:dyDescent="0.3">
      <c r="B131" s="47"/>
    </row>
    <row r="132" spans="2:2" x14ac:dyDescent="0.3">
      <c r="B132" s="47"/>
    </row>
    <row r="133" spans="2:2" x14ac:dyDescent="0.3">
      <c r="B133" s="47"/>
    </row>
    <row r="134" spans="2:2" x14ac:dyDescent="0.3">
      <c r="B134" s="47"/>
    </row>
    <row r="135" spans="2:2" x14ac:dyDescent="0.3">
      <c r="B135" s="47"/>
    </row>
    <row r="136" spans="2:2" x14ac:dyDescent="0.3">
      <c r="B136" s="47"/>
    </row>
    <row r="137" spans="2:2" x14ac:dyDescent="0.3">
      <c r="B137" s="47"/>
    </row>
    <row r="138" spans="2:2" x14ac:dyDescent="0.3">
      <c r="B138" s="47"/>
    </row>
    <row r="139" spans="2:2" x14ac:dyDescent="0.3">
      <c r="B139" s="47"/>
    </row>
    <row r="140" spans="2:2" x14ac:dyDescent="0.3">
      <c r="B140" s="47"/>
    </row>
    <row r="141" spans="2:2" x14ac:dyDescent="0.3">
      <c r="B141" s="47"/>
    </row>
    <row r="142" spans="2:2" x14ac:dyDescent="0.3">
      <c r="B142" s="47"/>
    </row>
    <row r="143" spans="2:2" x14ac:dyDescent="0.3">
      <c r="B143" s="47"/>
    </row>
    <row r="144" spans="2:2" x14ac:dyDescent="0.3">
      <c r="B144" s="47"/>
    </row>
    <row r="145" spans="2:2" x14ac:dyDescent="0.3">
      <c r="B145" s="47"/>
    </row>
  </sheetData>
  <sheetProtection password="BC30" sheet="1" objects="1" scenarios="1" selectLockedCells="1" selectUnlockedCells="1"/>
  <mergeCells count="1">
    <mergeCell ref="B3:C3"/>
  </mergeCells>
  <pageMargins left="0.7" right="0.7" top="0.75" bottom="0.75" header="0.3" footer="0.3"/>
  <pageSetup paperSize="9" orientation="portrait" r:id="rId1"/>
  <headerFooter>
    <oddFooter>&amp;L&amp;"Calibri,Regular"&amp;10&amp;K000000LV= Classification: Confidential</oddFooter>
    <evenFooter>&amp;L&amp;"Calibri,Regular"&amp;10&amp;K000000LV= Classification: Confidential</evenFooter>
    <firstFooter>&amp;L&amp;"Calibri,Regular"&amp;10&amp;K000000LV= Classification: Confidential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D2:H38"/>
  <sheetViews>
    <sheetView topLeftCell="A4" workbookViewId="0">
      <selection activeCell="D31" sqref="D31"/>
    </sheetView>
  </sheetViews>
  <sheetFormatPr defaultRowHeight="14.4" x14ac:dyDescent="0.3"/>
  <cols>
    <col min="4" max="5" width="8.88671875" style="48"/>
    <col min="6" max="6" width="8.88671875" style="47"/>
    <col min="7" max="8" width="8.88671875" style="42"/>
  </cols>
  <sheetData>
    <row r="2" spans="4:8" x14ac:dyDescent="0.3">
      <c r="D2" s="88" t="s">
        <v>135</v>
      </c>
      <c r="E2" s="88"/>
      <c r="G2" s="89" t="s">
        <v>136</v>
      </c>
      <c r="H2" s="89"/>
    </row>
    <row r="3" spans="4:8" x14ac:dyDescent="0.3">
      <c r="D3" s="48">
        <v>60</v>
      </c>
      <c r="E3" s="49">
        <v>0.23</v>
      </c>
      <c r="G3" s="42">
        <v>60</v>
      </c>
      <c r="H3" s="50">
        <v>0.27</v>
      </c>
    </row>
    <row r="4" spans="4:8" x14ac:dyDescent="0.3">
      <c r="D4" s="48">
        <v>61</v>
      </c>
      <c r="E4" s="49">
        <f>E3+0.01</f>
        <v>0.24000000000000002</v>
      </c>
      <c r="G4" s="42">
        <v>61</v>
      </c>
      <c r="H4" s="50">
        <f>H3+0.01</f>
        <v>0.28000000000000003</v>
      </c>
    </row>
    <row r="5" spans="4:8" x14ac:dyDescent="0.3">
      <c r="D5" s="48">
        <v>62</v>
      </c>
      <c r="E5" s="49">
        <f t="shared" ref="E5:E33" si="0">E4+0.01</f>
        <v>0.25</v>
      </c>
      <c r="G5" s="42">
        <v>62</v>
      </c>
      <c r="H5" s="50">
        <f t="shared" ref="H5:H33" si="1">H4+0.01</f>
        <v>0.29000000000000004</v>
      </c>
    </row>
    <row r="6" spans="4:8" x14ac:dyDescent="0.3">
      <c r="D6" s="48">
        <v>63</v>
      </c>
      <c r="E6" s="49">
        <f t="shared" si="0"/>
        <v>0.26</v>
      </c>
      <c r="G6" s="42">
        <v>63</v>
      </c>
      <c r="H6" s="50">
        <f t="shared" si="1"/>
        <v>0.30000000000000004</v>
      </c>
    </row>
    <row r="7" spans="4:8" x14ac:dyDescent="0.3">
      <c r="D7" s="48">
        <v>64</v>
      </c>
      <c r="E7" s="49">
        <f t="shared" si="0"/>
        <v>0.27</v>
      </c>
      <c r="G7" s="42">
        <v>64</v>
      </c>
      <c r="H7" s="50">
        <f t="shared" si="1"/>
        <v>0.31000000000000005</v>
      </c>
    </row>
    <row r="8" spans="4:8" x14ac:dyDescent="0.3">
      <c r="D8" s="48">
        <v>65</v>
      </c>
      <c r="E8" s="49">
        <f t="shared" si="0"/>
        <v>0.28000000000000003</v>
      </c>
      <c r="G8" s="42">
        <v>65</v>
      </c>
      <c r="H8" s="50">
        <f t="shared" si="1"/>
        <v>0.32000000000000006</v>
      </c>
    </row>
    <row r="9" spans="4:8" x14ac:dyDescent="0.3">
      <c r="D9" s="48">
        <v>66</v>
      </c>
      <c r="E9" s="49">
        <f t="shared" si="0"/>
        <v>0.29000000000000004</v>
      </c>
      <c r="G9" s="42">
        <v>66</v>
      </c>
      <c r="H9" s="50">
        <f t="shared" si="1"/>
        <v>0.33000000000000007</v>
      </c>
    </row>
    <row r="10" spans="4:8" x14ac:dyDescent="0.3">
      <c r="D10" s="48">
        <v>67</v>
      </c>
      <c r="E10" s="49">
        <f t="shared" si="0"/>
        <v>0.30000000000000004</v>
      </c>
      <c r="G10" s="42">
        <v>67</v>
      </c>
      <c r="H10" s="50">
        <f t="shared" si="1"/>
        <v>0.34000000000000008</v>
      </c>
    </row>
    <row r="11" spans="4:8" x14ac:dyDescent="0.3">
      <c r="D11" s="48">
        <v>68</v>
      </c>
      <c r="E11" s="49">
        <f t="shared" si="0"/>
        <v>0.31000000000000005</v>
      </c>
      <c r="G11" s="42">
        <v>68</v>
      </c>
      <c r="H11" s="50">
        <f t="shared" si="1"/>
        <v>0.35000000000000009</v>
      </c>
    </row>
    <row r="12" spans="4:8" x14ac:dyDescent="0.3">
      <c r="D12" s="48">
        <v>69</v>
      </c>
      <c r="E12" s="49">
        <f t="shared" si="0"/>
        <v>0.32000000000000006</v>
      </c>
      <c r="G12" s="42">
        <v>69</v>
      </c>
      <c r="H12" s="50">
        <f t="shared" si="1"/>
        <v>0.3600000000000001</v>
      </c>
    </row>
    <row r="13" spans="4:8" x14ac:dyDescent="0.3">
      <c r="D13" s="48">
        <v>70</v>
      </c>
      <c r="E13" s="49">
        <f t="shared" si="0"/>
        <v>0.33000000000000007</v>
      </c>
      <c r="G13" s="42">
        <v>70</v>
      </c>
      <c r="H13" s="50">
        <f t="shared" si="1"/>
        <v>0.37000000000000011</v>
      </c>
    </row>
    <row r="14" spans="4:8" x14ac:dyDescent="0.3">
      <c r="D14" s="48">
        <v>71</v>
      </c>
      <c r="E14" s="49">
        <f t="shared" si="0"/>
        <v>0.34000000000000008</v>
      </c>
      <c r="G14" s="42">
        <v>71</v>
      </c>
      <c r="H14" s="50">
        <f t="shared" si="1"/>
        <v>0.38000000000000012</v>
      </c>
    </row>
    <row r="15" spans="4:8" x14ac:dyDescent="0.3">
      <c r="D15" s="48">
        <v>72</v>
      </c>
      <c r="E15" s="49">
        <f t="shared" si="0"/>
        <v>0.35000000000000009</v>
      </c>
      <c r="G15" s="42">
        <v>72</v>
      </c>
      <c r="H15" s="50">
        <f t="shared" si="1"/>
        <v>0.39000000000000012</v>
      </c>
    </row>
    <row r="16" spans="4:8" x14ac:dyDescent="0.3">
      <c r="D16" s="48">
        <v>73</v>
      </c>
      <c r="E16" s="49">
        <f t="shared" si="0"/>
        <v>0.3600000000000001</v>
      </c>
      <c r="G16" s="42">
        <v>73</v>
      </c>
      <c r="H16" s="50">
        <f t="shared" si="1"/>
        <v>0.40000000000000013</v>
      </c>
    </row>
    <row r="17" spans="4:8" x14ac:dyDescent="0.3">
      <c r="D17" s="48">
        <v>74</v>
      </c>
      <c r="E17" s="49">
        <f t="shared" si="0"/>
        <v>0.37000000000000011</v>
      </c>
      <c r="G17" s="42">
        <v>74</v>
      </c>
      <c r="H17" s="50">
        <f t="shared" si="1"/>
        <v>0.41000000000000014</v>
      </c>
    </row>
    <row r="18" spans="4:8" x14ac:dyDescent="0.3">
      <c r="D18" s="48">
        <v>75</v>
      </c>
      <c r="E18" s="49">
        <f t="shared" si="0"/>
        <v>0.38000000000000012</v>
      </c>
      <c r="G18" s="42">
        <v>75</v>
      </c>
      <c r="H18" s="50">
        <v>0.41</v>
      </c>
    </row>
    <row r="19" spans="4:8" x14ac:dyDescent="0.3">
      <c r="D19" s="48">
        <v>76</v>
      </c>
      <c r="E19" s="49">
        <f t="shared" si="0"/>
        <v>0.39000000000000012</v>
      </c>
      <c r="G19" s="42">
        <v>76</v>
      </c>
      <c r="H19" s="50">
        <v>0.41</v>
      </c>
    </row>
    <row r="20" spans="4:8" x14ac:dyDescent="0.3">
      <c r="D20" s="48">
        <v>77</v>
      </c>
      <c r="E20" s="49">
        <f t="shared" si="0"/>
        <v>0.40000000000000013</v>
      </c>
      <c r="G20" s="42">
        <v>77</v>
      </c>
      <c r="H20" s="50">
        <f t="shared" si="1"/>
        <v>0.42</v>
      </c>
    </row>
    <row r="21" spans="4:8" x14ac:dyDescent="0.3">
      <c r="D21" s="48">
        <v>78</v>
      </c>
      <c r="E21" s="49">
        <f t="shared" si="0"/>
        <v>0.41000000000000014</v>
      </c>
      <c r="G21" s="42">
        <v>78</v>
      </c>
      <c r="H21" s="50">
        <f t="shared" si="1"/>
        <v>0.43</v>
      </c>
    </row>
    <row r="22" spans="4:8" x14ac:dyDescent="0.3">
      <c r="D22" s="48">
        <v>79</v>
      </c>
      <c r="E22" s="49">
        <f t="shared" si="0"/>
        <v>0.42000000000000015</v>
      </c>
      <c r="G22" s="42">
        <v>79</v>
      </c>
      <c r="H22" s="50">
        <f t="shared" si="1"/>
        <v>0.44</v>
      </c>
    </row>
    <row r="23" spans="4:8" x14ac:dyDescent="0.3">
      <c r="D23" s="48">
        <v>80</v>
      </c>
      <c r="E23" s="49">
        <f t="shared" si="0"/>
        <v>0.43000000000000016</v>
      </c>
      <c r="G23" s="42">
        <v>80</v>
      </c>
      <c r="H23" s="50">
        <f t="shared" si="1"/>
        <v>0.45</v>
      </c>
    </row>
    <row r="24" spans="4:8" x14ac:dyDescent="0.3">
      <c r="D24" s="48">
        <v>81</v>
      </c>
      <c r="E24" s="49">
        <f t="shared" si="0"/>
        <v>0.44000000000000017</v>
      </c>
      <c r="G24" s="42">
        <v>81</v>
      </c>
      <c r="H24" s="50">
        <f t="shared" si="1"/>
        <v>0.46</v>
      </c>
    </row>
    <row r="25" spans="4:8" x14ac:dyDescent="0.3">
      <c r="D25" s="48">
        <v>82</v>
      </c>
      <c r="E25" s="49">
        <f t="shared" si="0"/>
        <v>0.45000000000000018</v>
      </c>
      <c r="G25" s="42">
        <v>82</v>
      </c>
      <c r="H25" s="50">
        <f t="shared" si="1"/>
        <v>0.47000000000000003</v>
      </c>
    </row>
    <row r="26" spans="4:8" x14ac:dyDescent="0.3">
      <c r="D26" s="48">
        <v>83</v>
      </c>
      <c r="E26" s="49">
        <f t="shared" si="0"/>
        <v>0.46000000000000019</v>
      </c>
      <c r="G26" s="42">
        <v>83</v>
      </c>
      <c r="H26" s="50">
        <f t="shared" si="1"/>
        <v>0.48000000000000004</v>
      </c>
    </row>
    <row r="27" spans="4:8" x14ac:dyDescent="0.3">
      <c r="D27" s="48">
        <v>84</v>
      </c>
      <c r="E27" s="49">
        <f t="shared" si="0"/>
        <v>0.4700000000000002</v>
      </c>
      <c r="G27" s="42">
        <v>84</v>
      </c>
      <c r="H27" s="50">
        <f t="shared" si="1"/>
        <v>0.49000000000000005</v>
      </c>
    </row>
    <row r="28" spans="4:8" x14ac:dyDescent="0.3">
      <c r="D28" s="48">
        <v>85</v>
      </c>
      <c r="E28" s="49">
        <f t="shared" si="0"/>
        <v>0.4800000000000002</v>
      </c>
      <c r="G28" s="42">
        <v>85</v>
      </c>
      <c r="H28" s="50">
        <f t="shared" si="1"/>
        <v>0.5</v>
      </c>
    </row>
    <row r="29" spans="4:8" x14ac:dyDescent="0.3">
      <c r="D29" s="48">
        <v>86</v>
      </c>
      <c r="E29" s="49">
        <f t="shared" si="0"/>
        <v>0.49000000000000021</v>
      </c>
      <c r="G29" s="42">
        <v>86</v>
      </c>
      <c r="H29" s="50">
        <f t="shared" si="1"/>
        <v>0.51</v>
      </c>
    </row>
    <row r="30" spans="4:8" x14ac:dyDescent="0.3">
      <c r="D30" s="48">
        <v>87</v>
      </c>
      <c r="E30" s="49">
        <f t="shared" si="0"/>
        <v>0.50000000000000022</v>
      </c>
      <c r="G30" s="42">
        <v>87</v>
      </c>
      <c r="H30" s="50">
        <f t="shared" si="1"/>
        <v>0.52</v>
      </c>
    </row>
    <row r="31" spans="4:8" x14ac:dyDescent="0.3">
      <c r="D31" s="48">
        <v>88</v>
      </c>
      <c r="E31" s="49">
        <f t="shared" si="0"/>
        <v>0.51000000000000023</v>
      </c>
      <c r="G31" s="42">
        <v>88</v>
      </c>
      <c r="H31" s="50">
        <f t="shared" si="1"/>
        <v>0.53</v>
      </c>
    </row>
    <row r="32" spans="4:8" x14ac:dyDescent="0.3">
      <c r="D32" s="48">
        <v>89</v>
      </c>
      <c r="E32" s="49">
        <f t="shared" si="0"/>
        <v>0.52000000000000024</v>
      </c>
      <c r="G32" s="42">
        <v>89</v>
      </c>
      <c r="H32" s="50">
        <f t="shared" si="1"/>
        <v>0.54</v>
      </c>
    </row>
    <row r="33" spans="4:8" x14ac:dyDescent="0.3">
      <c r="D33" s="48">
        <v>90</v>
      </c>
      <c r="E33" s="49">
        <f t="shared" si="0"/>
        <v>0.53000000000000025</v>
      </c>
      <c r="G33" s="42">
        <v>90</v>
      </c>
      <c r="H33" s="50">
        <f t="shared" si="1"/>
        <v>0.55000000000000004</v>
      </c>
    </row>
    <row r="34" spans="4:8" x14ac:dyDescent="0.3">
      <c r="D34" s="48">
        <v>91</v>
      </c>
      <c r="E34" s="49">
        <v>0.53</v>
      </c>
      <c r="G34" s="42">
        <v>91</v>
      </c>
      <c r="H34" s="50">
        <v>0.55000000000000004</v>
      </c>
    </row>
    <row r="35" spans="4:8" x14ac:dyDescent="0.3">
      <c r="D35" s="48">
        <v>92</v>
      </c>
      <c r="E35" s="49">
        <v>0.53</v>
      </c>
      <c r="G35" s="42">
        <v>92</v>
      </c>
      <c r="H35" s="50">
        <v>0.55000000000000004</v>
      </c>
    </row>
    <row r="36" spans="4:8" x14ac:dyDescent="0.3">
      <c r="D36" s="48">
        <v>93</v>
      </c>
      <c r="E36" s="49">
        <v>0.53</v>
      </c>
      <c r="G36" s="42">
        <v>93</v>
      </c>
      <c r="H36" s="50">
        <v>0.55000000000000004</v>
      </c>
    </row>
    <row r="37" spans="4:8" x14ac:dyDescent="0.3">
      <c r="D37" s="48">
        <v>94</v>
      </c>
      <c r="E37" s="49">
        <v>0.53</v>
      </c>
      <c r="G37" s="42">
        <v>94</v>
      </c>
      <c r="H37" s="50">
        <v>0.55000000000000004</v>
      </c>
    </row>
    <row r="38" spans="4:8" x14ac:dyDescent="0.3">
      <c r="D38" s="48">
        <v>95</v>
      </c>
      <c r="E38" s="49">
        <v>0.53</v>
      </c>
      <c r="G38" s="42">
        <v>95</v>
      </c>
      <c r="H38" s="50">
        <v>0.55000000000000004</v>
      </c>
    </row>
  </sheetData>
  <sheetProtection password="BC30" sheet="1" objects="1" scenarios="1" selectLockedCells="1" selectUnlockedCells="1"/>
  <mergeCells count="2">
    <mergeCell ref="D2:E2"/>
    <mergeCell ref="G2:H2"/>
  </mergeCells>
  <pageMargins left="0.7" right="0.7" top="0.75" bottom="0.75" header="0.3" footer="0.3"/>
  <pageSetup paperSize="9" orientation="portrait" r:id="rId1"/>
  <headerFooter>
    <oddFooter>&amp;L&amp;"Calibri,Regular"&amp;10&amp;K000000LV= Classification: Confidential</oddFooter>
    <evenFooter>&amp;L&amp;"Calibri,Regular"&amp;10&amp;K000000LV= Classification: Confidential</evenFooter>
    <firstFooter>&amp;L&amp;"Calibri,Regular"&amp;10&amp;K000000LV= Classification: Confidential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C2:D38"/>
  <sheetViews>
    <sheetView workbookViewId="0">
      <selection activeCell="E24" sqref="E24"/>
    </sheetView>
  </sheetViews>
  <sheetFormatPr defaultRowHeight="14.4" x14ac:dyDescent="0.3"/>
  <cols>
    <col min="3" max="4" width="8.88671875" style="48"/>
  </cols>
  <sheetData>
    <row r="2" spans="3:4" x14ac:dyDescent="0.3">
      <c r="C2" s="48" t="s">
        <v>151</v>
      </c>
      <c r="D2" s="48" t="s">
        <v>152</v>
      </c>
    </row>
    <row r="3" spans="3:4" x14ac:dyDescent="0.3">
      <c r="C3" s="48">
        <v>60</v>
      </c>
      <c r="D3" s="48">
        <v>90</v>
      </c>
    </row>
    <row r="4" spans="3:4" x14ac:dyDescent="0.3">
      <c r="C4" s="48">
        <v>61</v>
      </c>
      <c r="D4" s="48">
        <v>90</v>
      </c>
    </row>
    <row r="5" spans="3:4" x14ac:dyDescent="0.3">
      <c r="C5" s="48">
        <v>62</v>
      </c>
      <c r="D5" s="48">
        <v>90</v>
      </c>
    </row>
    <row r="6" spans="3:4" x14ac:dyDescent="0.3">
      <c r="C6" s="48">
        <v>63</v>
      </c>
      <c r="D6" s="48">
        <v>90</v>
      </c>
    </row>
    <row r="7" spans="3:4" x14ac:dyDescent="0.3">
      <c r="C7" s="48">
        <v>64</v>
      </c>
      <c r="D7" s="48">
        <v>90</v>
      </c>
    </row>
    <row r="8" spans="3:4" x14ac:dyDescent="0.3">
      <c r="C8" s="48">
        <v>65</v>
      </c>
      <c r="D8" s="48">
        <v>90</v>
      </c>
    </row>
    <row r="9" spans="3:4" x14ac:dyDescent="0.3">
      <c r="C9" s="48">
        <v>66</v>
      </c>
      <c r="D9" s="48">
        <v>90</v>
      </c>
    </row>
    <row r="10" spans="3:4" x14ac:dyDescent="0.3">
      <c r="C10" s="48">
        <v>67</v>
      </c>
      <c r="D10" s="48">
        <v>90</v>
      </c>
    </row>
    <row r="11" spans="3:4" x14ac:dyDescent="0.3">
      <c r="C11" s="48">
        <v>68</v>
      </c>
      <c r="D11" s="48">
        <v>90</v>
      </c>
    </row>
    <row r="12" spans="3:4" x14ac:dyDescent="0.3">
      <c r="C12" s="48">
        <v>69</v>
      </c>
      <c r="D12" s="48">
        <v>90</v>
      </c>
    </row>
    <row r="13" spans="3:4" x14ac:dyDescent="0.3">
      <c r="C13" s="48">
        <v>70</v>
      </c>
      <c r="D13" s="48">
        <v>90</v>
      </c>
    </row>
    <row r="14" spans="3:4" x14ac:dyDescent="0.3">
      <c r="C14" s="48">
        <v>71</v>
      </c>
      <c r="D14" s="48">
        <v>80</v>
      </c>
    </row>
    <row r="15" spans="3:4" x14ac:dyDescent="0.3">
      <c r="C15" s="48">
        <v>72</v>
      </c>
      <c r="D15" s="48">
        <v>80</v>
      </c>
    </row>
    <row r="16" spans="3:4" x14ac:dyDescent="0.3">
      <c r="C16" s="48">
        <v>73</v>
      </c>
      <c r="D16" s="48">
        <v>80</v>
      </c>
    </row>
    <row r="17" spans="3:4" x14ac:dyDescent="0.3">
      <c r="C17" s="48">
        <v>74</v>
      </c>
      <c r="D17" s="48">
        <v>80</v>
      </c>
    </row>
    <row r="18" spans="3:4" x14ac:dyDescent="0.3">
      <c r="C18" s="48">
        <v>75</v>
      </c>
      <c r="D18" s="48">
        <v>80</v>
      </c>
    </row>
    <row r="19" spans="3:4" x14ac:dyDescent="0.3">
      <c r="C19" s="48">
        <v>76</v>
      </c>
      <c r="D19" s="48">
        <v>80</v>
      </c>
    </row>
    <row r="20" spans="3:4" x14ac:dyDescent="0.3">
      <c r="C20" s="48">
        <v>77</v>
      </c>
      <c r="D20" s="48">
        <v>80</v>
      </c>
    </row>
    <row r="21" spans="3:4" x14ac:dyDescent="0.3">
      <c r="C21" s="48">
        <v>78</v>
      </c>
      <c r="D21" s="48">
        <v>80</v>
      </c>
    </row>
    <row r="22" spans="3:4" x14ac:dyDescent="0.3">
      <c r="C22" s="48">
        <v>79</v>
      </c>
      <c r="D22" s="48">
        <v>80</v>
      </c>
    </row>
    <row r="23" spans="3:4" x14ac:dyDescent="0.3">
      <c r="C23" s="48">
        <v>80</v>
      </c>
      <c r="D23" s="48">
        <v>80</v>
      </c>
    </row>
    <row r="24" spans="3:4" x14ac:dyDescent="0.3">
      <c r="C24" s="48">
        <v>81</v>
      </c>
      <c r="D24" s="48">
        <v>70</v>
      </c>
    </row>
    <row r="25" spans="3:4" x14ac:dyDescent="0.3">
      <c r="C25" s="48">
        <v>82</v>
      </c>
      <c r="D25" s="48">
        <v>70</v>
      </c>
    </row>
    <row r="26" spans="3:4" x14ac:dyDescent="0.3">
      <c r="C26" s="48">
        <v>83</v>
      </c>
      <c r="D26" s="48">
        <v>70</v>
      </c>
    </row>
    <row r="27" spans="3:4" x14ac:dyDescent="0.3">
      <c r="C27" s="48">
        <v>84</v>
      </c>
      <c r="D27" s="48">
        <v>70</v>
      </c>
    </row>
    <row r="28" spans="3:4" x14ac:dyDescent="0.3">
      <c r="C28" s="48">
        <v>85</v>
      </c>
      <c r="D28" s="48">
        <v>70</v>
      </c>
    </row>
    <row r="29" spans="3:4" x14ac:dyDescent="0.3">
      <c r="C29" s="48">
        <v>86</v>
      </c>
      <c r="D29" s="48">
        <v>70</v>
      </c>
    </row>
    <row r="30" spans="3:4" x14ac:dyDescent="0.3">
      <c r="C30" s="48">
        <v>87</v>
      </c>
      <c r="D30" s="48">
        <v>70</v>
      </c>
    </row>
    <row r="31" spans="3:4" x14ac:dyDescent="0.3">
      <c r="C31" s="48">
        <v>88</v>
      </c>
      <c r="D31" s="48">
        <v>70</v>
      </c>
    </row>
    <row r="32" spans="3:4" x14ac:dyDescent="0.3">
      <c r="C32" s="48">
        <v>89</v>
      </c>
      <c r="D32" s="48">
        <v>70</v>
      </c>
    </row>
    <row r="33" spans="3:4" x14ac:dyDescent="0.3">
      <c r="C33" s="48">
        <v>90</v>
      </c>
      <c r="D33" s="48">
        <v>70</v>
      </c>
    </row>
    <row r="34" spans="3:4" x14ac:dyDescent="0.3">
      <c r="C34" s="48">
        <v>91</v>
      </c>
      <c r="D34" s="48">
        <v>70</v>
      </c>
    </row>
    <row r="35" spans="3:4" x14ac:dyDescent="0.3">
      <c r="C35" s="48">
        <v>92</v>
      </c>
      <c r="D35" s="48">
        <v>70</v>
      </c>
    </row>
    <row r="36" spans="3:4" x14ac:dyDescent="0.3">
      <c r="C36" s="48">
        <v>93</v>
      </c>
      <c r="D36" s="48">
        <v>70</v>
      </c>
    </row>
    <row r="37" spans="3:4" x14ac:dyDescent="0.3">
      <c r="C37" s="48">
        <v>94</v>
      </c>
      <c r="D37" s="48">
        <v>70</v>
      </c>
    </row>
    <row r="38" spans="3:4" x14ac:dyDescent="0.3">
      <c r="C38" s="48">
        <v>95</v>
      </c>
      <c r="D38" s="48">
        <v>70</v>
      </c>
    </row>
  </sheetData>
  <sheetProtection password="BC30" sheet="1" objects="1" scenarios="1" selectLockedCells="1" selectUnlockedCells="1"/>
  <pageMargins left="0.7" right="0.7" top="0.75" bottom="0.75" header="0.3" footer="0.3"/>
  <pageSetup paperSize="9" orientation="portrait" r:id="rId1"/>
  <headerFooter>
    <oddFooter>&amp;L&amp;"Calibri,Regular"&amp;10&amp;K000000LV= Classification: Confidential</oddFooter>
    <evenFooter>&amp;L&amp;"Calibri,Regular"&amp;10&amp;K000000LV= Classification: Confidential</evenFooter>
    <firstFooter>&amp;L&amp;"Calibri,Regular"&amp;10&amp;K000000LV= Classification: Confidential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d62bfbc-6384-49a2-9d55-8634354e8427" origin="userSelected">
  <element uid="73d6efaf-378a-494c-8a04-6428fcf95bfd" value=""/>
</sisl>
</file>

<file path=customXml/itemProps1.xml><?xml version="1.0" encoding="utf-8"?>
<ds:datastoreItem xmlns:ds="http://schemas.openxmlformats.org/officeDocument/2006/customXml" ds:itemID="{8644BF1B-4EBC-4195-AF60-F5591C84535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Property Eligibility</vt:lpstr>
      <vt:lpstr>Postcode List</vt:lpstr>
      <vt:lpstr>LTVs</vt:lpstr>
      <vt:lpstr>Lease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Hayward</dc:creator>
  <cp:keywords>[xyzConfidentialx]</cp:keywords>
  <cp:lastModifiedBy>John Hayward</cp:lastModifiedBy>
  <dcterms:created xsi:type="dcterms:W3CDTF">2020-04-01T08:48:31Z</dcterms:created>
  <dcterms:modified xsi:type="dcterms:W3CDTF">2020-04-23T16:27:58Z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c225ba90-ff33-45e8-9b29-fbe93c6ad586</vt:lpwstr>
  </property>
  <property fmtid="{D5CDD505-2E9C-101B-9397-08002B2CF9AE}" pid="3" name="bjSaver">
    <vt:lpwstr>+VVK8JOCpY+OJmFxrfNfNS4MAgcMtZx4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policy="9d62bfbc-6384-49a2-9d55-8634354e8427" origin="userSelected" xmlns="http://www.boldonj</vt:lpwstr>
  </property>
  <property fmtid="{D5CDD505-2E9C-101B-9397-08002B2CF9AE}" pid="5" name="bjDocumentLabelXML-0">
    <vt:lpwstr>ames.com/2008/01/sie/internal/label"&gt;&lt;element uid="73d6efaf-378a-494c-8a04-6428fcf95bfd" value="" /&gt;&lt;/sisl&gt;</vt:lpwstr>
  </property>
  <property fmtid="{D5CDD505-2E9C-101B-9397-08002B2CF9AE}" pid="6" name="bjDocumentSecurityLabel">
    <vt:lpwstr>Confidential</vt:lpwstr>
  </property>
  <property fmtid="{D5CDD505-2E9C-101B-9397-08002B2CF9AE}" pid="7" name="LV-Classification">
    <vt:lpwstr>Confidential</vt:lpwstr>
  </property>
  <property fmtid="{D5CDD505-2E9C-101B-9397-08002B2CF9AE}" pid="8" name="bjLeftFooterLabel-first">
    <vt:lpwstr>&amp;"Calibri,Regular"&amp;10&amp;K000000LV= Classification: Confidential</vt:lpwstr>
  </property>
  <property fmtid="{D5CDD505-2E9C-101B-9397-08002B2CF9AE}" pid="9" name="bjLeftFooterLabel-even">
    <vt:lpwstr>&amp;"Calibri,Regular"&amp;10&amp;K000000LV= Classification: Confidential</vt:lpwstr>
  </property>
  <property fmtid="{D5CDD505-2E9C-101B-9397-08002B2CF9AE}" pid="10" name="bjLeftFooterLabel">
    <vt:lpwstr>&amp;"Calibri,Regular"&amp;10&amp;K000000LV= Classification: Confidential</vt:lpwstr>
  </property>
</Properties>
</file>